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5" i="1" l="1"/>
  <c r="Y94" i="1"/>
  <c r="X93" i="1"/>
  <c r="W93" i="1"/>
  <c r="V93" i="1"/>
  <c r="U93" i="1"/>
  <c r="T93" i="1"/>
  <c r="Y93" i="1" s="1"/>
  <c r="Y91" i="1"/>
  <c r="Y90" i="1"/>
  <c r="Y89" i="1"/>
  <c r="X86" i="1"/>
  <c r="Y86" i="1" s="1"/>
  <c r="W86" i="1"/>
  <c r="V86" i="1"/>
  <c r="U86" i="1"/>
  <c r="T86" i="1"/>
  <c r="Y85" i="1"/>
  <c r="Y84" i="1"/>
  <c r="Y83" i="1"/>
  <c r="Y82" i="1"/>
  <c r="Y81" i="1"/>
  <c r="Y80" i="1"/>
  <c r="Y78" i="1"/>
  <c r="Y76" i="1"/>
  <c r="Y74" i="1"/>
  <c r="Y72" i="1"/>
  <c r="Y71" i="1"/>
  <c r="Y67" i="1" s="1"/>
  <c r="X67" i="1"/>
  <c r="W67" i="1"/>
  <c r="V67" i="1"/>
  <c r="U67" i="1"/>
  <c r="T67" i="1"/>
  <c r="Y65" i="1"/>
  <c r="Y64" i="1"/>
  <c r="Y62" i="1"/>
  <c r="Y60" i="1"/>
  <c r="Y58" i="1"/>
  <c r="Y57" i="1"/>
  <c r="Y56" i="1"/>
  <c r="Y54" i="1"/>
  <c r="Y52" i="1"/>
  <c r="Y51" i="1"/>
  <c r="Y49" i="1"/>
  <c r="Y47" i="1"/>
  <c r="Y46" i="1"/>
  <c r="Y45" i="1"/>
  <c r="X45" i="1"/>
  <c r="X26" i="1" s="1"/>
  <c r="X22" i="1" s="1"/>
  <c r="W45" i="1"/>
  <c r="U45" i="1"/>
  <c r="T45" i="1"/>
  <c r="Y44" i="1"/>
  <c r="Y43" i="1"/>
  <c r="Y42" i="1"/>
  <c r="Y41" i="1"/>
  <c r="Y40" i="1"/>
  <c r="Y39" i="1"/>
  <c r="Y37" i="1"/>
  <c r="Y35" i="1"/>
  <c r="Y34" i="1"/>
  <c r="Y33" i="1"/>
  <c r="Y31" i="1"/>
  <c r="Y27" i="1" s="1"/>
  <c r="Y29" i="1"/>
  <c r="X27" i="1"/>
  <c r="W27" i="1"/>
  <c r="U27" i="1"/>
  <c r="U26" i="1" s="1"/>
  <c r="U22" i="1" s="1"/>
  <c r="T27" i="1"/>
  <c r="T26" i="1" s="1"/>
  <c r="W26" i="1"/>
  <c r="W22" i="1" s="1"/>
  <c r="V26" i="1"/>
  <c r="Y24" i="1"/>
  <c r="T22" i="1" l="1"/>
  <c r="Y22" i="1" s="1"/>
  <c r="Y26" i="1"/>
</calcChain>
</file>

<file path=xl/sharedStrings.xml><?xml version="1.0" encoding="utf-8"?>
<sst xmlns="http://schemas.openxmlformats.org/spreadsheetml/2006/main" count="179" uniqueCount="111">
  <si>
    <t>Приложение 4  к Постановлению Администрации Конаковского района Тверской области        № 275 от"17" августа 2023 года</t>
  </si>
  <si>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</si>
  <si>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</si>
  <si>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</si>
  <si>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</si>
  <si>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</si>
  <si>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</si>
  <si>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</si>
  <si>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</si>
  <si>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</si>
  <si>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</si>
  <si>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</si>
  <si>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</si>
  <si>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</si>
  <si>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</si>
  <si>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</si>
  <si>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</si>
  <si>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</si>
  <si>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</si>
  <si>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</si>
  <si>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</si>
  <si>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</si>
  <si>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</si>
  <si>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0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</si>
  <si>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</si>
  <si>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0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</si>
  <si>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</si>
  <si>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0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</si>
  <si>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</si>
  <si>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0"/>
        <rFont val="Times New Roman"/>
        <family val="1"/>
        <charset val="1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</si>
  <si>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</si>
  <si>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0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</si>
  <si>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0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</si>
  <si>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0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</si>
  <si>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</si>
  <si>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0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</si>
  <si>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</si>
  <si>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0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</si>
  <si>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0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</si>
  <si>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0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</si>
  <si>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0"/>
        <rFont val="Times New Roman"/>
        <family val="1"/>
        <charset val="1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</si>
  <si>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</si>
  <si>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0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</si>
  <si>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</si>
  <si>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0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</si>
  <si>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</si>
  <si>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</si>
  <si>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0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</si>
  <si>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0"/>
        <rFont val="Times New Roman"/>
        <family val="1"/>
        <charset val="1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</si>
  <si>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</si>
  <si>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0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</si>
  <si>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</si>
  <si>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0"/>
        <rFont val="Times New Roman"/>
        <family val="1"/>
        <charset val="1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</si>
  <si>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</si>
  <si>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0"/>
        <rFont val="Times New Roman"/>
        <family val="1"/>
        <charset val="1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</si>
  <si>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</si>
  <si>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0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</si>
  <si>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0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</si>
  <si>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</si>
  <si>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0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</si>
  <si>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</si>
  <si>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0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</si>
  <si>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0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</si>
  <si>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0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</si>
  <si>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0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</si>
  <si>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0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</si>
  <si>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0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</si>
  <si>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0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</si>
  <si>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0"/>
        <rFont val="Times New Roman"/>
        <family val="1"/>
        <charset val="1"/>
      </rPr>
      <t>"Списочная численность работников культурно-досуговых учреждений"</t>
    </r>
  </si>
  <si>
    <r>
      <t xml:space="preserve">Мероприятие 2.004  </t>
    </r>
    <r>
      <rPr>
        <sz val="10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</si>
  <si>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Мероприятие 2.005  </t>
    </r>
    <r>
      <rPr>
        <sz val="10"/>
        <rFont val="Times New Roman"/>
        <family val="1"/>
        <charset val="1"/>
      </rPr>
      <t>"Материально-техническое оснащение культурно-досугового учреждения"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</si>
  <si>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</si>
  <si>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t xml:space="preserve">Мероприятие 2.006 </t>
    </r>
    <r>
      <rPr>
        <sz val="10"/>
        <rFont val="Times New Roman"/>
        <family val="1"/>
        <charset val="1"/>
      </rPr>
      <t>"Предоставление субсидии на ремонт зданий и содержание учреждений культурно-досугового типа гоодских, сельских поселений из бюджета Конаковского района"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</si>
  <si>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учреждений культурно-досугового типа горордских, сельских поселений, подавших заявку на ремонт зданий"</t>
    </r>
  </si>
  <si>
    <r>
      <t xml:space="preserve">Мероприятие 2.007  </t>
    </r>
    <r>
      <rPr>
        <sz val="10"/>
        <rFont val="Times New Roman"/>
        <family val="1"/>
        <charset val="1"/>
      </rPr>
      <t>"Расходы на реализацию мероприятий по обращениям, поступающим к депутатам Законодательного Собрания Тверской области"</t>
    </r>
  </si>
  <si>
    <r>
      <t xml:space="preserve">Мероприятие 2.008 </t>
    </r>
    <r>
      <rPr>
        <sz val="10"/>
        <rFont val="Times New Roman"/>
        <family val="1"/>
        <charset val="1"/>
      </rPr>
      <t>"Предоставление межбюджетного трансферта Первомайскому с.п. на расходы, связанные со строительством учреждения культурно-досугового типа"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</si>
  <si>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 учреждений культуры, подавших заявки на строительство"</t>
    </r>
  </si>
  <si>
    <r>
      <t xml:space="preserve">Административное мероприятие 2.001 </t>
    </r>
    <r>
      <rPr>
        <sz val="10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</si>
  <si>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</si>
  <si>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Задача 3 </t>
    </r>
    <r>
      <rPr>
        <sz val="10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</si>
  <si>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0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</si>
  <si>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0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</si>
  <si>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0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</si>
  <si>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0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</si>
  <si>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</si>
  <si>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0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</si>
  <si>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</si>
  <si>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0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</si>
  <si>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0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</si>
  <si>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0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</si>
  <si>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0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</si>
  <si>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0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</si>
  <si>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0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</si>
  <si>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0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</si>
  <si>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0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</si>
  <si>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Мероприятие 3.006 </t>
    </r>
    <r>
      <rPr>
        <sz val="10"/>
        <rFont val="Times New Roman"/>
        <family val="1"/>
        <charset val="1"/>
      </rPr>
      <t>"Осуществление единовременной выплаты к началу учебного года работникам муниципальных образовательных учреждений"</t>
    </r>
  </si>
  <si>
    <r>
      <t>Показатель 1</t>
    </r>
    <r>
      <rPr>
        <sz val="10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культуры"</t>
    </r>
  </si>
  <si>
    <r>
      <t>Мероприятие 3.007</t>
    </r>
    <r>
      <rPr>
        <sz val="10"/>
        <rFont val="Times New Roman"/>
        <family val="1"/>
        <charset val="1"/>
      </rPr>
      <t xml:space="preserve"> "Осуществление единовременной выплаты к началу учебного года работникам муниципальных образовательных учреждений за счет средств местного бюджета"</t>
    </r>
  </si>
  <si>
    <r>
      <t xml:space="preserve">Задача 4 </t>
    </r>
    <r>
      <rPr>
        <sz val="10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</si>
  <si>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0"/>
        <rFont val="Times New Roman"/>
        <family val="1"/>
        <charset val="1"/>
      </rPr>
      <t>"Доля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</si>
  <si>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0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</si>
  <si>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0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</si>
  <si>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0"/>
        <rFont val="Times New Roman"/>
        <family val="1"/>
        <charset val="1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</si>
  <si>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0"/>
        <rFont val="Times New Roman"/>
        <family val="1"/>
        <charset val="1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</si>
  <si>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0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</si>
  <si>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5 </t>
    </r>
    <r>
      <rPr>
        <sz val="10"/>
        <rFont val="Times New Roman"/>
        <family val="1"/>
        <charset val="1"/>
      </rPr>
      <t>"Создание модельной библиотеки в рамках реализации национального проекта "Культура""</t>
    </r>
  </si>
  <si>
    <t>А</t>
  </si>
  <si>
    <r>
      <t>Мероприятие 5.001</t>
    </r>
    <r>
      <rPr>
        <sz val="10"/>
        <rFont val="Times New Roman"/>
        <family val="1"/>
        <charset val="1"/>
      </rPr>
      <t xml:space="preserve"> "Создание муниципальной модельной библиотеки" </t>
    </r>
  </si>
  <si>
    <r>
      <t xml:space="preserve">Показатель 1 </t>
    </r>
    <r>
      <rPr>
        <sz val="10"/>
        <rFont val="Times New Roman"/>
        <family val="1"/>
        <charset val="1"/>
      </rPr>
      <t>" Количество заявок от учреждений культуры  на создание модельной библиотеки"</t>
    </r>
  </si>
  <si>
    <r>
      <t xml:space="preserve">Административное мероприятие 5.001 </t>
    </r>
    <r>
      <rPr>
        <sz val="10"/>
        <rFont val="Times New Roman"/>
        <family val="1"/>
        <charset val="1"/>
      </rPr>
      <t>"Размещение информации о деятельности муниципальной модельной библиотеки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</si>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</sst>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0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1"/>
    </font>
    <font>
      <b/>
      <i/>
      <u/>
      <sz val="10"/>
      <name val="Times New Roman"/>
      <family val="1"/>
      <charset val="1"/>
    </font>
    <font>
      <i/>
      <sz val="12"/>
      <name val="Times New Roman"/>
      <family val="1"/>
      <charset val="1"/>
    </font>
    <font>
      <b/>
      <i/>
      <sz val="12"/>
      <name val="Times New Roman"/>
      <family val="1"/>
      <charset val="1"/>
    </font>
    <font>
      <b/>
      <sz val="12"/>
      <name val="Times New Roman"/>
      <family val="1"/>
      <charset val="1"/>
    </font>
    <font>
      <i/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4"/>
      <color theme="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1" fillId="2" borderId="0" xfId="0" applyFont="1" applyFill="1" applyAlignment="1">
      <alignment horizontal="right" wrapText="1"/>
    </xf>
    <xf numFmtId="0" fontId="1" fillId="3" borderId="0" xfId="0" applyFont="1" applyFill="1"/>
    <xf numFmtId="0" fontId="3" fillId="3" borderId="0" xfId="0" applyFont="1" applyFill="1"/>
    <xf numFmtId="0" fontId="3" fillId="0" borderId="0" xfId="0" applyFont="1" applyFill="1"/>
    <xf numFmtId="0" fontId="4" fillId="3" borderId="0" xfId="0" applyFont="1" applyFill="1"/>
    <xf numFmtId="0" fontId="3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3" fillId="3" borderId="0" xfId="0" applyFont="1" applyFill="1" applyBorder="1"/>
    <xf numFmtId="0" fontId="5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horizontal="right" vertical="top" wrapText="1"/>
    </xf>
    <xf numFmtId="0" fontId="6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1" fillId="3" borderId="0" xfId="0" applyFont="1" applyFill="1" applyBorder="1"/>
    <xf numFmtId="0" fontId="6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/>
    <xf numFmtId="0" fontId="9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/>
    <xf numFmtId="0" fontId="3" fillId="0" borderId="0" xfId="0" applyFont="1" applyFill="1" applyBorder="1"/>
    <xf numFmtId="0" fontId="14" fillId="3" borderId="0" xfId="0" applyFont="1" applyFill="1" applyBorder="1"/>
    <xf numFmtId="0" fontId="15" fillId="3" borderId="0" xfId="0" applyFont="1" applyFill="1" applyBorder="1"/>
    <xf numFmtId="0" fontId="16" fillId="3" borderId="0" xfId="0" applyFont="1" applyFill="1" applyBorder="1"/>
    <xf numFmtId="0" fontId="17" fillId="3" borderId="0" xfId="0" applyFont="1" applyFill="1" applyBorder="1" applyAlignment="1"/>
    <xf numFmtId="0" fontId="18" fillId="3" borderId="0" xfId="0" applyFont="1" applyFill="1" applyBorder="1" applyAlignment="1"/>
    <xf numFmtId="0" fontId="6" fillId="3" borderId="0" xfId="0" applyFont="1" applyFill="1" applyBorder="1" applyAlignment="1"/>
    <xf numFmtId="0" fontId="1" fillId="0" borderId="0" xfId="0" applyFont="1" applyBorder="1"/>
    <xf numFmtId="0" fontId="16" fillId="3" borderId="0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justify" vertical="top" wrapText="1"/>
    </xf>
    <xf numFmtId="0" fontId="10" fillId="3" borderId="0" xfId="0" applyFont="1" applyFill="1" applyBorder="1" applyAlignment="1">
      <alignment horizontal="left" vertical="top"/>
    </xf>
    <xf numFmtId="0" fontId="9" fillId="3" borderId="0" xfId="0" applyFont="1" applyFill="1" applyAlignment="1">
      <alignment horizontal="justify" vertical="top" wrapText="1"/>
    </xf>
    <xf numFmtId="0" fontId="19" fillId="3" borderId="0" xfId="0" applyFont="1" applyFill="1" applyAlignment="1">
      <alignment horizontal="justify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/>
    <xf numFmtId="0" fontId="3" fillId="2" borderId="5" xfId="0" applyFont="1" applyFill="1" applyBorder="1"/>
    <xf numFmtId="0" fontId="20" fillId="2" borderId="5" xfId="0" applyFont="1" applyFill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3" fillId="0" borderId="4" xfId="0" applyFont="1" applyFill="1" applyBorder="1"/>
    <xf numFmtId="0" fontId="3" fillId="0" borderId="5" xfId="0" applyFont="1" applyFill="1" applyBorder="1"/>
    <xf numFmtId="0" fontId="20" fillId="0" borderId="5" xfId="0" applyFont="1" applyFill="1" applyBorder="1" applyAlignment="1">
      <alignment vertical="top" wrapText="1"/>
    </xf>
    <xf numFmtId="2" fontId="3" fillId="2" borderId="5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20" fillId="2" borderId="5" xfId="0" applyFont="1" applyFill="1" applyBorder="1" applyAlignment="1">
      <alignment vertical="top" wrapText="1"/>
    </xf>
    <xf numFmtId="164" fontId="21" fillId="2" borderId="5" xfId="0" applyNumberFormat="1" applyFont="1" applyFill="1" applyBorder="1" applyAlignment="1">
      <alignment horizontal="center" vertical="center" wrapText="1"/>
    </xf>
    <xf numFmtId="164" fontId="3" fillId="4" borderId="0" xfId="0" applyNumberFormat="1" applyFont="1" applyFill="1"/>
    <xf numFmtId="1" fontId="3" fillId="2" borderId="5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/>
    <xf numFmtId="0" fontId="20" fillId="2" borderId="5" xfId="0" applyFont="1" applyFill="1" applyBorder="1" applyAlignment="1">
      <alignment wrapText="1"/>
    </xf>
    <xf numFmtId="164" fontId="3" fillId="4" borderId="5" xfId="0" applyNumberFormat="1" applyFont="1" applyFill="1" applyBorder="1" applyAlignment="1">
      <alignment horizontal="center" vertical="center" wrapText="1"/>
    </xf>
    <xf numFmtId="1" fontId="3" fillId="4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2" borderId="9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/>
    </xf>
    <xf numFmtId="0" fontId="20" fillId="2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3" fillId="2" borderId="0" xfId="0" applyFont="1" applyFill="1" applyBorder="1"/>
    <xf numFmtId="0" fontId="1" fillId="4" borderId="0" xfId="0" applyFont="1" applyFill="1"/>
    <xf numFmtId="0" fontId="1" fillId="2" borderId="0" xfId="0" applyFont="1" applyFill="1"/>
    <xf numFmtId="0" fontId="3" fillId="2" borderId="10" xfId="0" applyFont="1" applyFill="1" applyBorder="1"/>
    <xf numFmtId="0" fontId="3" fillId="2" borderId="7" xfId="0" applyFont="1" applyFill="1" applyBorder="1"/>
    <xf numFmtId="0" fontId="20" fillId="2" borderId="7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1" fontId="3" fillId="2" borderId="5" xfId="0" applyNumberFormat="1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vertical="top" wrapText="1"/>
    </xf>
    <xf numFmtId="0" fontId="3" fillId="2" borderId="12" xfId="0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/>
    </xf>
    <xf numFmtId="1" fontId="3" fillId="2" borderId="13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/>
    </xf>
    <xf numFmtId="0" fontId="3" fillId="0" borderId="14" xfId="0" applyFont="1" applyFill="1" applyBorder="1"/>
    <xf numFmtId="0" fontId="3" fillId="0" borderId="12" xfId="0" applyFont="1" applyFill="1" applyBorder="1"/>
    <xf numFmtId="0" fontId="3" fillId="0" borderId="12" xfId="0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8"/>
  <sheetViews>
    <sheetView tabSelected="1" zoomScale="55" zoomScaleNormal="55" workbookViewId="0">
      <selection activeCell="C6" sqref="C6:AA6"/>
    </sheetView>
  </sheetViews>
  <sheetFormatPr defaultColWidth="8.85546875" defaultRowHeight="18.75" x14ac:dyDescent="0.3"/>
  <cols>
    <col min="1" max="1" width="3" style="1" customWidth="1"/>
    <col min="2" max="2" width="3.28515625" style="1" customWidth="1"/>
    <col min="3" max="3" width="4.28515625" style="2" customWidth="1"/>
    <col min="4" max="6" width="3.7109375" style="2" customWidth="1"/>
    <col min="7" max="7" width="3.42578125" style="2" customWidth="1"/>
    <col min="8" max="8" width="3.85546875" style="2" customWidth="1"/>
    <col min="9" max="9" width="3.5703125" style="1" customWidth="1"/>
    <col min="10" max="10" width="4" style="1" customWidth="1"/>
    <col min="11" max="11" width="3.5703125" style="1" customWidth="1"/>
    <col min="12" max="12" width="4.42578125" style="1" customWidth="1"/>
    <col min="13" max="14" width="3.5703125" style="1" customWidth="1"/>
    <col min="15" max="15" width="4.42578125" style="1" customWidth="1"/>
    <col min="16" max="17" width="3.5703125" style="1" customWidth="1"/>
    <col min="18" max="18" width="38.5703125" style="3" customWidth="1"/>
    <col min="19" max="19" width="15.7109375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5" customWidth="1"/>
    <col min="29" max="74" width="9" style="5" customWidth="1"/>
    <col min="75" max="256" width="8.85546875" style="1"/>
    <col min="257" max="257" width="3" style="1" customWidth="1"/>
    <col min="258" max="258" width="3.28515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3.85546875" style="1" customWidth="1"/>
    <col min="265" max="265" width="3.5703125" style="1" customWidth="1"/>
    <col min="266" max="266" width="4" style="1" customWidth="1"/>
    <col min="267" max="267" width="3.5703125" style="1" customWidth="1"/>
    <col min="268" max="268" width="4.42578125" style="1" customWidth="1"/>
    <col min="269" max="270" width="3.5703125" style="1" customWidth="1"/>
    <col min="271" max="271" width="4.42578125" style="1" customWidth="1"/>
    <col min="272" max="273" width="3.5703125" style="1" customWidth="1"/>
    <col min="274" max="274" width="38.5703125" style="1" customWidth="1"/>
    <col min="275" max="275" width="15.7109375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3" style="1" customWidth="1"/>
    <col min="514" max="514" width="3.28515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3.85546875" style="1" customWidth="1"/>
    <col min="521" max="521" width="3.5703125" style="1" customWidth="1"/>
    <col min="522" max="522" width="4" style="1" customWidth="1"/>
    <col min="523" max="523" width="3.5703125" style="1" customWidth="1"/>
    <col min="524" max="524" width="4.42578125" style="1" customWidth="1"/>
    <col min="525" max="526" width="3.5703125" style="1" customWidth="1"/>
    <col min="527" max="527" width="4.42578125" style="1" customWidth="1"/>
    <col min="528" max="529" width="3.5703125" style="1" customWidth="1"/>
    <col min="530" max="530" width="38.5703125" style="1" customWidth="1"/>
    <col min="531" max="531" width="15.7109375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3" style="1" customWidth="1"/>
    <col min="770" max="770" width="3.28515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3.85546875" style="1" customWidth="1"/>
    <col min="777" max="777" width="3.5703125" style="1" customWidth="1"/>
    <col min="778" max="778" width="4" style="1" customWidth="1"/>
    <col min="779" max="779" width="3.5703125" style="1" customWidth="1"/>
    <col min="780" max="780" width="4.42578125" style="1" customWidth="1"/>
    <col min="781" max="782" width="3.5703125" style="1" customWidth="1"/>
    <col min="783" max="783" width="4.42578125" style="1" customWidth="1"/>
    <col min="784" max="785" width="3.5703125" style="1" customWidth="1"/>
    <col min="786" max="786" width="38.5703125" style="1" customWidth="1"/>
    <col min="787" max="787" width="15.7109375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3" style="1" customWidth="1"/>
    <col min="1026" max="1026" width="3.28515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3.85546875" style="1" customWidth="1"/>
    <col min="1033" max="1033" width="3.5703125" style="1" customWidth="1"/>
    <col min="1034" max="1034" width="4" style="1" customWidth="1"/>
    <col min="1035" max="1035" width="3.5703125" style="1" customWidth="1"/>
    <col min="1036" max="1036" width="4.42578125" style="1" customWidth="1"/>
    <col min="1037" max="1038" width="3.5703125" style="1" customWidth="1"/>
    <col min="1039" max="1039" width="4.42578125" style="1" customWidth="1"/>
    <col min="1040" max="1041" width="3.5703125" style="1" customWidth="1"/>
    <col min="1042" max="1042" width="38.5703125" style="1" customWidth="1"/>
    <col min="1043" max="1043" width="15.7109375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3" style="1" customWidth="1"/>
    <col min="1282" max="1282" width="3.28515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3.85546875" style="1" customWidth="1"/>
    <col min="1289" max="1289" width="3.5703125" style="1" customWidth="1"/>
    <col min="1290" max="1290" width="4" style="1" customWidth="1"/>
    <col min="1291" max="1291" width="3.5703125" style="1" customWidth="1"/>
    <col min="1292" max="1292" width="4.42578125" style="1" customWidth="1"/>
    <col min="1293" max="1294" width="3.5703125" style="1" customWidth="1"/>
    <col min="1295" max="1295" width="4.42578125" style="1" customWidth="1"/>
    <col min="1296" max="1297" width="3.5703125" style="1" customWidth="1"/>
    <col min="1298" max="1298" width="38.5703125" style="1" customWidth="1"/>
    <col min="1299" max="1299" width="15.7109375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3" style="1" customWidth="1"/>
    <col min="1538" max="1538" width="3.28515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3.85546875" style="1" customWidth="1"/>
    <col min="1545" max="1545" width="3.5703125" style="1" customWidth="1"/>
    <col min="1546" max="1546" width="4" style="1" customWidth="1"/>
    <col min="1547" max="1547" width="3.5703125" style="1" customWidth="1"/>
    <col min="1548" max="1548" width="4.42578125" style="1" customWidth="1"/>
    <col min="1549" max="1550" width="3.5703125" style="1" customWidth="1"/>
    <col min="1551" max="1551" width="4.42578125" style="1" customWidth="1"/>
    <col min="1552" max="1553" width="3.5703125" style="1" customWidth="1"/>
    <col min="1554" max="1554" width="38.5703125" style="1" customWidth="1"/>
    <col min="1555" max="1555" width="15.7109375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3" style="1" customWidth="1"/>
    <col min="1794" max="1794" width="3.28515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3.85546875" style="1" customWidth="1"/>
    <col min="1801" max="1801" width="3.5703125" style="1" customWidth="1"/>
    <col min="1802" max="1802" width="4" style="1" customWidth="1"/>
    <col min="1803" max="1803" width="3.5703125" style="1" customWidth="1"/>
    <col min="1804" max="1804" width="4.42578125" style="1" customWidth="1"/>
    <col min="1805" max="1806" width="3.5703125" style="1" customWidth="1"/>
    <col min="1807" max="1807" width="4.42578125" style="1" customWidth="1"/>
    <col min="1808" max="1809" width="3.5703125" style="1" customWidth="1"/>
    <col min="1810" max="1810" width="38.5703125" style="1" customWidth="1"/>
    <col min="1811" max="1811" width="15.7109375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3" style="1" customWidth="1"/>
    <col min="2050" max="2050" width="3.28515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3.85546875" style="1" customWidth="1"/>
    <col min="2057" max="2057" width="3.5703125" style="1" customWidth="1"/>
    <col min="2058" max="2058" width="4" style="1" customWidth="1"/>
    <col min="2059" max="2059" width="3.5703125" style="1" customWidth="1"/>
    <col min="2060" max="2060" width="4.42578125" style="1" customWidth="1"/>
    <col min="2061" max="2062" width="3.5703125" style="1" customWidth="1"/>
    <col min="2063" max="2063" width="4.42578125" style="1" customWidth="1"/>
    <col min="2064" max="2065" width="3.5703125" style="1" customWidth="1"/>
    <col min="2066" max="2066" width="38.5703125" style="1" customWidth="1"/>
    <col min="2067" max="2067" width="15.7109375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3" style="1" customWidth="1"/>
    <col min="2306" max="2306" width="3.28515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3.85546875" style="1" customWidth="1"/>
    <col min="2313" max="2313" width="3.5703125" style="1" customWidth="1"/>
    <col min="2314" max="2314" width="4" style="1" customWidth="1"/>
    <col min="2315" max="2315" width="3.5703125" style="1" customWidth="1"/>
    <col min="2316" max="2316" width="4.42578125" style="1" customWidth="1"/>
    <col min="2317" max="2318" width="3.5703125" style="1" customWidth="1"/>
    <col min="2319" max="2319" width="4.42578125" style="1" customWidth="1"/>
    <col min="2320" max="2321" width="3.5703125" style="1" customWidth="1"/>
    <col min="2322" max="2322" width="38.5703125" style="1" customWidth="1"/>
    <col min="2323" max="2323" width="15.7109375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3" style="1" customWidth="1"/>
    <col min="2562" max="2562" width="3.28515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3.85546875" style="1" customWidth="1"/>
    <col min="2569" max="2569" width="3.5703125" style="1" customWidth="1"/>
    <col min="2570" max="2570" width="4" style="1" customWidth="1"/>
    <col min="2571" max="2571" width="3.5703125" style="1" customWidth="1"/>
    <col min="2572" max="2572" width="4.42578125" style="1" customWidth="1"/>
    <col min="2573" max="2574" width="3.5703125" style="1" customWidth="1"/>
    <col min="2575" max="2575" width="4.42578125" style="1" customWidth="1"/>
    <col min="2576" max="2577" width="3.5703125" style="1" customWidth="1"/>
    <col min="2578" max="2578" width="38.5703125" style="1" customWidth="1"/>
    <col min="2579" max="2579" width="15.7109375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3" style="1" customWidth="1"/>
    <col min="2818" max="2818" width="3.28515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3.85546875" style="1" customWidth="1"/>
    <col min="2825" max="2825" width="3.5703125" style="1" customWidth="1"/>
    <col min="2826" max="2826" width="4" style="1" customWidth="1"/>
    <col min="2827" max="2827" width="3.5703125" style="1" customWidth="1"/>
    <col min="2828" max="2828" width="4.42578125" style="1" customWidth="1"/>
    <col min="2829" max="2830" width="3.5703125" style="1" customWidth="1"/>
    <col min="2831" max="2831" width="4.42578125" style="1" customWidth="1"/>
    <col min="2832" max="2833" width="3.5703125" style="1" customWidth="1"/>
    <col min="2834" max="2834" width="38.5703125" style="1" customWidth="1"/>
    <col min="2835" max="2835" width="15.7109375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3" style="1" customWidth="1"/>
    <col min="3074" max="3074" width="3.28515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3.85546875" style="1" customWidth="1"/>
    <col min="3081" max="3081" width="3.5703125" style="1" customWidth="1"/>
    <col min="3082" max="3082" width="4" style="1" customWidth="1"/>
    <col min="3083" max="3083" width="3.5703125" style="1" customWidth="1"/>
    <col min="3084" max="3084" width="4.42578125" style="1" customWidth="1"/>
    <col min="3085" max="3086" width="3.5703125" style="1" customWidth="1"/>
    <col min="3087" max="3087" width="4.42578125" style="1" customWidth="1"/>
    <col min="3088" max="3089" width="3.5703125" style="1" customWidth="1"/>
    <col min="3090" max="3090" width="38.5703125" style="1" customWidth="1"/>
    <col min="3091" max="3091" width="15.7109375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3" style="1" customWidth="1"/>
    <col min="3330" max="3330" width="3.28515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3.85546875" style="1" customWidth="1"/>
    <col min="3337" max="3337" width="3.5703125" style="1" customWidth="1"/>
    <col min="3338" max="3338" width="4" style="1" customWidth="1"/>
    <col min="3339" max="3339" width="3.5703125" style="1" customWidth="1"/>
    <col min="3340" max="3340" width="4.42578125" style="1" customWidth="1"/>
    <col min="3341" max="3342" width="3.5703125" style="1" customWidth="1"/>
    <col min="3343" max="3343" width="4.42578125" style="1" customWidth="1"/>
    <col min="3344" max="3345" width="3.5703125" style="1" customWidth="1"/>
    <col min="3346" max="3346" width="38.5703125" style="1" customWidth="1"/>
    <col min="3347" max="3347" width="15.7109375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3" style="1" customWidth="1"/>
    <col min="3586" max="3586" width="3.28515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3.85546875" style="1" customWidth="1"/>
    <col min="3593" max="3593" width="3.5703125" style="1" customWidth="1"/>
    <col min="3594" max="3594" width="4" style="1" customWidth="1"/>
    <col min="3595" max="3595" width="3.5703125" style="1" customWidth="1"/>
    <col min="3596" max="3596" width="4.42578125" style="1" customWidth="1"/>
    <col min="3597" max="3598" width="3.5703125" style="1" customWidth="1"/>
    <col min="3599" max="3599" width="4.42578125" style="1" customWidth="1"/>
    <col min="3600" max="3601" width="3.5703125" style="1" customWidth="1"/>
    <col min="3602" max="3602" width="38.5703125" style="1" customWidth="1"/>
    <col min="3603" max="3603" width="15.7109375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3" style="1" customWidth="1"/>
    <col min="3842" max="3842" width="3.28515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3.85546875" style="1" customWidth="1"/>
    <col min="3849" max="3849" width="3.5703125" style="1" customWidth="1"/>
    <col min="3850" max="3850" width="4" style="1" customWidth="1"/>
    <col min="3851" max="3851" width="3.5703125" style="1" customWidth="1"/>
    <col min="3852" max="3852" width="4.42578125" style="1" customWidth="1"/>
    <col min="3853" max="3854" width="3.5703125" style="1" customWidth="1"/>
    <col min="3855" max="3855" width="4.42578125" style="1" customWidth="1"/>
    <col min="3856" max="3857" width="3.5703125" style="1" customWidth="1"/>
    <col min="3858" max="3858" width="38.5703125" style="1" customWidth="1"/>
    <col min="3859" max="3859" width="15.7109375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3" style="1" customWidth="1"/>
    <col min="4098" max="4098" width="3.28515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3.85546875" style="1" customWidth="1"/>
    <col min="4105" max="4105" width="3.5703125" style="1" customWidth="1"/>
    <col min="4106" max="4106" width="4" style="1" customWidth="1"/>
    <col min="4107" max="4107" width="3.5703125" style="1" customWidth="1"/>
    <col min="4108" max="4108" width="4.42578125" style="1" customWidth="1"/>
    <col min="4109" max="4110" width="3.5703125" style="1" customWidth="1"/>
    <col min="4111" max="4111" width="4.42578125" style="1" customWidth="1"/>
    <col min="4112" max="4113" width="3.5703125" style="1" customWidth="1"/>
    <col min="4114" max="4114" width="38.5703125" style="1" customWidth="1"/>
    <col min="4115" max="4115" width="15.7109375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3" style="1" customWidth="1"/>
    <col min="4354" max="4354" width="3.28515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3.85546875" style="1" customWidth="1"/>
    <col min="4361" max="4361" width="3.5703125" style="1" customWidth="1"/>
    <col min="4362" max="4362" width="4" style="1" customWidth="1"/>
    <col min="4363" max="4363" width="3.5703125" style="1" customWidth="1"/>
    <col min="4364" max="4364" width="4.42578125" style="1" customWidth="1"/>
    <col min="4365" max="4366" width="3.5703125" style="1" customWidth="1"/>
    <col min="4367" max="4367" width="4.42578125" style="1" customWidth="1"/>
    <col min="4368" max="4369" width="3.5703125" style="1" customWidth="1"/>
    <col min="4370" max="4370" width="38.5703125" style="1" customWidth="1"/>
    <col min="4371" max="4371" width="15.7109375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3" style="1" customWidth="1"/>
    <col min="4610" max="4610" width="3.28515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3.85546875" style="1" customWidth="1"/>
    <col min="4617" max="4617" width="3.5703125" style="1" customWidth="1"/>
    <col min="4618" max="4618" width="4" style="1" customWidth="1"/>
    <col min="4619" max="4619" width="3.5703125" style="1" customWidth="1"/>
    <col min="4620" max="4620" width="4.42578125" style="1" customWidth="1"/>
    <col min="4621" max="4622" width="3.5703125" style="1" customWidth="1"/>
    <col min="4623" max="4623" width="4.42578125" style="1" customWidth="1"/>
    <col min="4624" max="4625" width="3.5703125" style="1" customWidth="1"/>
    <col min="4626" max="4626" width="38.5703125" style="1" customWidth="1"/>
    <col min="4627" max="4627" width="15.7109375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3" style="1" customWidth="1"/>
    <col min="4866" max="4866" width="3.28515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3.85546875" style="1" customWidth="1"/>
    <col min="4873" max="4873" width="3.5703125" style="1" customWidth="1"/>
    <col min="4874" max="4874" width="4" style="1" customWidth="1"/>
    <col min="4875" max="4875" width="3.5703125" style="1" customWidth="1"/>
    <col min="4876" max="4876" width="4.42578125" style="1" customWidth="1"/>
    <col min="4877" max="4878" width="3.5703125" style="1" customWidth="1"/>
    <col min="4879" max="4879" width="4.42578125" style="1" customWidth="1"/>
    <col min="4880" max="4881" width="3.5703125" style="1" customWidth="1"/>
    <col min="4882" max="4882" width="38.5703125" style="1" customWidth="1"/>
    <col min="4883" max="4883" width="15.7109375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3" style="1" customWidth="1"/>
    <col min="5122" max="5122" width="3.28515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3.85546875" style="1" customWidth="1"/>
    <col min="5129" max="5129" width="3.5703125" style="1" customWidth="1"/>
    <col min="5130" max="5130" width="4" style="1" customWidth="1"/>
    <col min="5131" max="5131" width="3.5703125" style="1" customWidth="1"/>
    <col min="5132" max="5132" width="4.42578125" style="1" customWidth="1"/>
    <col min="5133" max="5134" width="3.5703125" style="1" customWidth="1"/>
    <col min="5135" max="5135" width="4.42578125" style="1" customWidth="1"/>
    <col min="5136" max="5137" width="3.5703125" style="1" customWidth="1"/>
    <col min="5138" max="5138" width="38.5703125" style="1" customWidth="1"/>
    <col min="5139" max="5139" width="15.7109375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3" style="1" customWidth="1"/>
    <col min="5378" max="5378" width="3.28515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3.85546875" style="1" customWidth="1"/>
    <col min="5385" max="5385" width="3.5703125" style="1" customWidth="1"/>
    <col min="5386" max="5386" width="4" style="1" customWidth="1"/>
    <col min="5387" max="5387" width="3.5703125" style="1" customWidth="1"/>
    <col min="5388" max="5388" width="4.42578125" style="1" customWidth="1"/>
    <col min="5389" max="5390" width="3.5703125" style="1" customWidth="1"/>
    <col min="5391" max="5391" width="4.42578125" style="1" customWidth="1"/>
    <col min="5392" max="5393" width="3.5703125" style="1" customWidth="1"/>
    <col min="5394" max="5394" width="38.5703125" style="1" customWidth="1"/>
    <col min="5395" max="5395" width="15.7109375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3" style="1" customWidth="1"/>
    <col min="5634" max="5634" width="3.28515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3.85546875" style="1" customWidth="1"/>
    <col min="5641" max="5641" width="3.5703125" style="1" customWidth="1"/>
    <col min="5642" max="5642" width="4" style="1" customWidth="1"/>
    <col min="5643" max="5643" width="3.5703125" style="1" customWidth="1"/>
    <col min="5644" max="5644" width="4.42578125" style="1" customWidth="1"/>
    <col min="5645" max="5646" width="3.5703125" style="1" customWidth="1"/>
    <col min="5647" max="5647" width="4.42578125" style="1" customWidth="1"/>
    <col min="5648" max="5649" width="3.5703125" style="1" customWidth="1"/>
    <col min="5650" max="5650" width="38.5703125" style="1" customWidth="1"/>
    <col min="5651" max="5651" width="15.7109375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3" style="1" customWidth="1"/>
    <col min="5890" max="5890" width="3.28515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3.85546875" style="1" customWidth="1"/>
    <col min="5897" max="5897" width="3.5703125" style="1" customWidth="1"/>
    <col min="5898" max="5898" width="4" style="1" customWidth="1"/>
    <col min="5899" max="5899" width="3.5703125" style="1" customWidth="1"/>
    <col min="5900" max="5900" width="4.42578125" style="1" customWidth="1"/>
    <col min="5901" max="5902" width="3.5703125" style="1" customWidth="1"/>
    <col min="5903" max="5903" width="4.42578125" style="1" customWidth="1"/>
    <col min="5904" max="5905" width="3.5703125" style="1" customWidth="1"/>
    <col min="5906" max="5906" width="38.5703125" style="1" customWidth="1"/>
    <col min="5907" max="5907" width="15.7109375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3" style="1" customWidth="1"/>
    <col min="6146" max="6146" width="3.28515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3.85546875" style="1" customWidth="1"/>
    <col min="6153" max="6153" width="3.5703125" style="1" customWidth="1"/>
    <col min="6154" max="6154" width="4" style="1" customWidth="1"/>
    <col min="6155" max="6155" width="3.5703125" style="1" customWidth="1"/>
    <col min="6156" max="6156" width="4.42578125" style="1" customWidth="1"/>
    <col min="6157" max="6158" width="3.5703125" style="1" customWidth="1"/>
    <col min="6159" max="6159" width="4.42578125" style="1" customWidth="1"/>
    <col min="6160" max="6161" width="3.5703125" style="1" customWidth="1"/>
    <col min="6162" max="6162" width="38.5703125" style="1" customWidth="1"/>
    <col min="6163" max="6163" width="15.7109375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3" style="1" customWidth="1"/>
    <col min="6402" max="6402" width="3.28515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3.85546875" style="1" customWidth="1"/>
    <col min="6409" max="6409" width="3.5703125" style="1" customWidth="1"/>
    <col min="6410" max="6410" width="4" style="1" customWidth="1"/>
    <col min="6411" max="6411" width="3.5703125" style="1" customWidth="1"/>
    <col min="6412" max="6412" width="4.42578125" style="1" customWidth="1"/>
    <col min="6413" max="6414" width="3.5703125" style="1" customWidth="1"/>
    <col min="6415" max="6415" width="4.42578125" style="1" customWidth="1"/>
    <col min="6416" max="6417" width="3.5703125" style="1" customWidth="1"/>
    <col min="6418" max="6418" width="38.5703125" style="1" customWidth="1"/>
    <col min="6419" max="6419" width="15.7109375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3" style="1" customWidth="1"/>
    <col min="6658" max="6658" width="3.28515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3.85546875" style="1" customWidth="1"/>
    <col min="6665" max="6665" width="3.5703125" style="1" customWidth="1"/>
    <col min="6666" max="6666" width="4" style="1" customWidth="1"/>
    <col min="6667" max="6667" width="3.5703125" style="1" customWidth="1"/>
    <col min="6668" max="6668" width="4.42578125" style="1" customWidth="1"/>
    <col min="6669" max="6670" width="3.5703125" style="1" customWidth="1"/>
    <col min="6671" max="6671" width="4.42578125" style="1" customWidth="1"/>
    <col min="6672" max="6673" width="3.5703125" style="1" customWidth="1"/>
    <col min="6674" max="6674" width="38.5703125" style="1" customWidth="1"/>
    <col min="6675" max="6675" width="15.7109375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3" style="1" customWidth="1"/>
    <col min="6914" max="6914" width="3.28515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3.85546875" style="1" customWidth="1"/>
    <col min="6921" max="6921" width="3.5703125" style="1" customWidth="1"/>
    <col min="6922" max="6922" width="4" style="1" customWidth="1"/>
    <col min="6923" max="6923" width="3.5703125" style="1" customWidth="1"/>
    <col min="6924" max="6924" width="4.42578125" style="1" customWidth="1"/>
    <col min="6925" max="6926" width="3.5703125" style="1" customWidth="1"/>
    <col min="6927" max="6927" width="4.42578125" style="1" customWidth="1"/>
    <col min="6928" max="6929" width="3.5703125" style="1" customWidth="1"/>
    <col min="6930" max="6930" width="38.5703125" style="1" customWidth="1"/>
    <col min="6931" max="6931" width="15.7109375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3" style="1" customWidth="1"/>
    <col min="7170" max="7170" width="3.28515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3.85546875" style="1" customWidth="1"/>
    <col min="7177" max="7177" width="3.5703125" style="1" customWidth="1"/>
    <col min="7178" max="7178" width="4" style="1" customWidth="1"/>
    <col min="7179" max="7179" width="3.5703125" style="1" customWidth="1"/>
    <col min="7180" max="7180" width="4.42578125" style="1" customWidth="1"/>
    <col min="7181" max="7182" width="3.5703125" style="1" customWidth="1"/>
    <col min="7183" max="7183" width="4.42578125" style="1" customWidth="1"/>
    <col min="7184" max="7185" width="3.5703125" style="1" customWidth="1"/>
    <col min="7186" max="7186" width="38.5703125" style="1" customWidth="1"/>
    <col min="7187" max="7187" width="15.7109375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3" style="1" customWidth="1"/>
    <col min="7426" max="7426" width="3.28515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3.85546875" style="1" customWidth="1"/>
    <col min="7433" max="7433" width="3.5703125" style="1" customWidth="1"/>
    <col min="7434" max="7434" width="4" style="1" customWidth="1"/>
    <col min="7435" max="7435" width="3.5703125" style="1" customWidth="1"/>
    <col min="7436" max="7436" width="4.42578125" style="1" customWidth="1"/>
    <col min="7437" max="7438" width="3.5703125" style="1" customWidth="1"/>
    <col min="7439" max="7439" width="4.42578125" style="1" customWidth="1"/>
    <col min="7440" max="7441" width="3.5703125" style="1" customWidth="1"/>
    <col min="7442" max="7442" width="38.5703125" style="1" customWidth="1"/>
    <col min="7443" max="7443" width="15.7109375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3" style="1" customWidth="1"/>
    <col min="7682" max="7682" width="3.28515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3.85546875" style="1" customWidth="1"/>
    <col min="7689" max="7689" width="3.5703125" style="1" customWidth="1"/>
    <col min="7690" max="7690" width="4" style="1" customWidth="1"/>
    <col min="7691" max="7691" width="3.5703125" style="1" customWidth="1"/>
    <col min="7692" max="7692" width="4.42578125" style="1" customWidth="1"/>
    <col min="7693" max="7694" width="3.5703125" style="1" customWidth="1"/>
    <col min="7695" max="7695" width="4.42578125" style="1" customWidth="1"/>
    <col min="7696" max="7697" width="3.5703125" style="1" customWidth="1"/>
    <col min="7698" max="7698" width="38.5703125" style="1" customWidth="1"/>
    <col min="7699" max="7699" width="15.7109375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3" style="1" customWidth="1"/>
    <col min="7938" max="7938" width="3.28515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3.85546875" style="1" customWidth="1"/>
    <col min="7945" max="7945" width="3.5703125" style="1" customWidth="1"/>
    <col min="7946" max="7946" width="4" style="1" customWidth="1"/>
    <col min="7947" max="7947" width="3.5703125" style="1" customWidth="1"/>
    <col min="7948" max="7948" width="4.42578125" style="1" customWidth="1"/>
    <col min="7949" max="7950" width="3.5703125" style="1" customWidth="1"/>
    <col min="7951" max="7951" width="4.42578125" style="1" customWidth="1"/>
    <col min="7952" max="7953" width="3.5703125" style="1" customWidth="1"/>
    <col min="7954" max="7954" width="38.5703125" style="1" customWidth="1"/>
    <col min="7955" max="7955" width="15.7109375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3" style="1" customWidth="1"/>
    <col min="8194" max="8194" width="3.28515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3.85546875" style="1" customWidth="1"/>
    <col min="8201" max="8201" width="3.5703125" style="1" customWidth="1"/>
    <col min="8202" max="8202" width="4" style="1" customWidth="1"/>
    <col min="8203" max="8203" width="3.5703125" style="1" customWidth="1"/>
    <col min="8204" max="8204" width="4.42578125" style="1" customWidth="1"/>
    <col min="8205" max="8206" width="3.5703125" style="1" customWidth="1"/>
    <col min="8207" max="8207" width="4.42578125" style="1" customWidth="1"/>
    <col min="8208" max="8209" width="3.5703125" style="1" customWidth="1"/>
    <col min="8210" max="8210" width="38.5703125" style="1" customWidth="1"/>
    <col min="8211" max="8211" width="15.7109375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3" style="1" customWidth="1"/>
    <col min="8450" max="8450" width="3.28515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3.85546875" style="1" customWidth="1"/>
    <col min="8457" max="8457" width="3.5703125" style="1" customWidth="1"/>
    <col min="8458" max="8458" width="4" style="1" customWidth="1"/>
    <col min="8459" max="8459" width="3.5703125" style="1" customWidth="1"/>
    <col min="8460" max="8460" width="4.42578125" style="1" customWidth="1"/>
    <col min="8461" max="8462" width="3.5703125" style="1" customWidth="1"/>
    <col min="8463" max="8463" width="4.42578125" style="1" customWidth="1"/>
    <col min="8464" max="8465" width="3.5703125" style="1" customWidth="1"/>
    <col min="8466" max="8466" width="38.5703125" style="1" customWidth="1"/>
    <col min="8467" max="8467" width="15.7109375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3" style="1" customWidth="1"/>
    <col min="8706" max="8706" width="3.28515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3.85546875" style="1" customWidth="1"/>
    <col min="8713" max="8713" width="3.5703125" style="1" customWidth="1"/>
    <col min="8714" max="8714" width="4" style="1" customWidth="1"/>
    <col min="8715" max="8715" width="3.5703125" style="1" customWidth="1"/>
    <col min="8716" max="8716" width="4.42578125" style="1" customWidth="1"/>
    <col min="8717" max="8718" width="3.5703125" style="1" customWidth="1"/>
    <col min="8719" max="8719" width="4.42578125" style="1" customWidth="1"/>
    <col min="8720" max="8721" width="3.5703125" style="1" customWidth="1"/>
    <col min="8722" max="8722" width="38.5703125" style="1" customWidth="1"/>
    <col min="8723" max="8723" width="15.7109375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3" style="1" customWidth="1"/>
    <col min="8962" max="8962" width="3.28515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3.85546875" style="1" customWidth="1"/>
    <col min="8969" max="8969" width="3.5703125" style="1" customWidth="1"/>
    <col min="8970" max="8970" width="4" style="1" customWidth="1"/>
    <col min="8971" max="8971" width="3.5703125" style="1" customWidth="1"/>
    <col min="8972" max="8972" width="4.42578125" style="1" customWidth="1"/>
    <col min="8973" max="8974" width="3.5703125" style="1" customWidth="1"/>
    <col min="8975" max="8975" width="4.42578125" style="1" customWidth="1"/>
    <col min="8976" max="8977" width="3.5703125" style="1" customWidth="1"/>
    <col min="8978" max="8978" width="38.5703125" style="1" customWidth="1"/>
    <col min="8979" max="8979" width="15.7109375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3" style="1" customWidth="1"/>
    <col min="9218" max="9218" width="3.28515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3.85546875" style="1" customWidth="1"/>
    <col min="9225" max="9225" width="3.5703125" style="1" customWidth="1"/>
    <col min="9226" max="9226" width="4" style="1" customWidth="1"/>
    <col min="9227" max="9227" width="3.5703125" style="1" customWidth="1"/>
    <col min="9228" max="9228" width="4.42578125" style="1" customWidth="1"/>
    <col min="9229" max="9230" width="3.5703125" style="1" customWidth="1"/>
    <col min="9231" max="9231" width="4.42578125" style="1" customWidth="1"/>
    <col min="9232" max="9233" width="3.5703125" style="1" customWidth="1"/>
    <col min="9234" max="9234" width="38.5703125" style="1" customWidth="1"/>
    <col min="9235" max="9235" width="15.7109375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3" style="1" customWidth="1"/>
    <col min="9474" max="9474" width="3.28515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3.85546875" style="1" customWidth="1"/>
    <col min="9481" max="9481" width="3.5703125" style="1" customWidth="1"/>
    <col min="9482" max="9482" width="4" style="1" customWidth="1"/>
    <col min="9483" max="9483" width="3.5703125" style="1" customWidth="1"/>
    <col min="9484" max="9484" width="4.42578125" style="1" customWidth="1"/>
    <col min="9485" max="9486" width="3.5703125" style="1" customWidth="1"/>
    <col min="9487" max="9487" width="4.42578125" style="1" customWidth="1"/>
    <col min="9488" max="9489" width="3.5703125" style="1" customWidth="1"/>
    <col min="9490" max="9490" width="38.5703125" style="1" customWidth="1"/>
    <col min="9491" max="9491" width="15.7109375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3" style="1" customWidth="1"/>
    <col min="9730" max="9730" width="3.28515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3.85546875" style="1" customWidth="1"/>
    <col min="9737" max="9737" width="3.5703125" style="1" customWidth="1"/>
    <col min="9738" max="9738" width="4" style="1" customWidth="1"/>
    <col min="9739" max="9739" width="3.5703125" style="1" customWidth="1"/>
    <col min="9740" max="9740" width="4.42578125" style="1" customWidth="1"/>
    <col min="9741" max="9742" width="3.5703125" style="1" customWidth="1"/>
    <col min="9743" max="9743" width="4.42578125" style="1" customWidth="1"/>
    <col min="9744" max="9745" width="3.5703125" style="1" customWidth="1"/>
    <col min="9746" max="9746" width="38.5703125" style="1" customWidth="1"/>
    <col min="9747" max="9747" width="15.7109375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3" style="1" customWidth="1"/>
    <col min="9986" max="9986" width="3.28515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3.85546875" style="1" customWidth="1"/>
    <col min="9993" max="9993" width="3.5703125" style="1" customWidth="1"/>
    <col min="9994" max="9994" width="4" style="1" customWidth="1"/>
    <col min="9995" max="9995" width="3.5703125" style="1" customWidth="1"/>
    <col min="9996" max="9996" width="4.42578125" style="1" customWidth="1"/>
    <col min="9997" max="9998" width="3.5703125" style="1" customWidth="1"/>
    <col min="9999" max="9999" width="4.42578125" style="1" customWidth="1"/>
    <col min="10000" max="10001" width="3.5703125" style="1" customWidth="1"/>
    <col min="10002" max="10002" width="38.5703125" style="1" customWidth="1"/>
    <col min="10003" max="10003" width="15.7109375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3" style="1" customWidth="1"/>
    <col min="10242" max="10242" width="3.28515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3.85546875" style="1" customWidth="1"/>
    <col min="10249" max="10249" width="3.5703125" style="1" customWidth="1"/>
    <col min="10250" max="10250" width="4" style="1" customWidth="1"/>
    <col min="10251" max="10251" width="3.5703125" style="1" customWidth="1"/>
    <col min="10252" max="10252" width="4.42578125" style="1" customWidth="1"/>
    <col min="10253" max="10254" width="3.5703125" style="1" customWidth="1"/>
    <col min="10255" max="10255" width="4.42578125" style="1" customWidth="1"/>
    <col min="10256" max="10257" width="3.5703125" style="1" customWidth="1"/>
    <col min="10258" max="10258" width="38.5703125" style="1" customWidth="1"/>
    <col min="10259" max="10259" width="15.7109375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3" style="1" customWidth="1"/>
    <col min="10498" max="10498" width="3.28515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3.85546875" style="1" customWidth="1"/>
    <col min="10505" max="10505" width="3.5703125" style="1" customWidth="1"/>
    <col min="10506" max="10506" width="4" style="1" customWidth="1"/>
    <col min="10507" max="10507" width="3.5703125" style="1" customWidth="1"/>
    <col min="10508" max="10508" width="4.42578125" style="1" customWidth="1"/>
    <col min="10509" max="10510" width="3.5703125" style="1" customWidth="1"/>
    <col min="10511" max="10511" width="4.42578125" style="1" customWidth="1"/>
    <col min="10512" max="10513" width="3.5703125" style="1" customWidth="1"/>
    <col min="10514" max="10514" width="38.5703125" style="1" customWidth="1"/>
    <col min="10515" max="10515" width="15.7109375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3" style="1" customWidth="1"/>
    <col min="10754" max="10754" width="3.28515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3.85546875" style="1" customWidth="1"/>
    <col min="10761" max="10761" width="3.5703125" style="1" customWidth="1"/>
    <col min="10762" max="10762" width="4" style="1" customWidth="1"/>
    <col min="10763" max="10763" width="3.5703125" style="1" customWidth="1"/>
    <col min="10764" max="10764" width="4.42578125" style="1" customWidth="1"/>
    <col min="10765" max="10766" width="3.5703125" style="1" customWidth="1"/>
    <col min="10767" max="10767" width="4.42578125" style="1" customWidth="1"/>
    <col min="10768" max="10769" width="3.5703125" style="1" customWidth="1"/>
    <col min="10770" max="10770" width="38.5703125" style="1" customWidth="1"/>
    <col min="10771" max="10771" width="15.7109375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3" style="1" customWidth="1"/>
    <col min="11010" max="11010" width="3.28515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3.85546875" style="1" customWidth="1"/>
    <col min="11017" max="11017" width="3.5703125" style="1" customWidth="1"/>
    <col min="11018" max="11018" width="4" style="1" customWidth="1"/>
    <col min="11019" max="11019" width="3.5703125" style="1" customWidth="1"/>
    <col min="11020" max="11020" width="4.42578125" style="1" customWidth="1"/>
    <col min="11021" max="11022" width="3.5703125" style="1" customWidth="1"/>
    <col min="11023" max="11023" width="4.42578125" style="1" customWidth="1"/>
    <col min="11024" max="11025" width="3.5703125" style="1" customWidth="1"/>
    <col min="11026" max="11026" width="38.5703125" style="1" customWidth="1"/>
    <col min="11027" max="11027" width="15.7109375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3" style="1" customWidth="1"/>
    <col min="11266" max="11266" width="3.28515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3.85546875" style="1" customWidth="1"/>
    <col min="11273" max="11273" width="3.5703125" style="1" customWidth="1"/>
    <col min="11274" max="11274" width="4" style="1" customWidth="1"/>
    <col min="11275" max="11275" width="3.5703125" style="1" customWidth="1"/>
    <col min="11276" max="11276" width="4.42578125" style="1" customWidth="1"/>
    <col min="11277" max="11278" width="3.5703125" style="1" customWidth="1"/>
    <col min="11279" max="11279" width="4.42578125" style="1" customWidth="1"/>
    <col min="11280" max="11281" width="3.5703125" style="1" customWidth="1"/>
    <col min="11282" max="11282" width="38.5703125" style="1" customWidth="1"/>
    <col min="11283" max="11283" width="15.7109375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3" style="1" customWidth="1"/>
    <col min="11522" max="11522" width="3.28515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3.85546875" style="1" customWidth="1"/>
    <col min="11529" max="11529" width="3.5703125" style="1" customWidth="1"/>
    <col min="11530" max="11530" width="4" style="1" customWidth="1"/>
    <col min="11531" max="11531" width="3.5703125" style="1" customWidth="1"/>
    <col min="11532" max="11532" width="4.42578125" style="1" customWidth="1"/>
    <col min="11533" max="11534" width="3.5703125" style="1" customWidth="1"/>
    <col min="11535" max="11535" width="4.42578125" style="1" customWidth="1"/>
    <col min="11536" max="11537" width="3.5703125" style="1" customWidth="1"/>
    <col min="11538" max="11538" width="38.5703125" style="1" customWidth="1"/>
    <col min="11539" max="11539" width="15.7109375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3" style="1" customWidth="1"/>
    <col min="11778" max="11778" width="3.28515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3.85546875" style="1" customWidth="1"/>
    <col min="11785" max="11785" width="3.5703125" style="1" customWidth="1"/>
    <col min="11786" max="11786" width="4" style="1" customWidth="1"/>
    <col min="11787" max="11787" width="3.5703125" style="1" customWidth="1"/>
    <col min="11788" max="11788" width="4.42578125" style="1" customWidth="1"/>
    <col min="11789" max="11790" width="3.5703125" style="1" customWidth="1"/>
    <col min="11791" max="11791" width="4.42578125" style="1" customWidth="1"/>
    <col min="11792" max="11793" width="3.5703125" style="1" customWidth="1"/>
    <col min="11794" max="11794" width="38.5703125" style="1" customWidth="1"/>
    <col min="11795" max="11795" width="15.7109375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3" style="1" customWidth="1"/>
    <col min="12034" max="12034" width="3.28515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3.85546875" style="1" customWidth="1"/>
    <col min="12041" max="12041" width="3.5703125" style="1" customWidth="1"/>
    <col min="12042" max="12042" width="4" style="1" customWidth="1"/>
    <col min="12043" max="12043" width="3.5703125" style="1" customWidth="1"/>
    <col min="12044" max="12044" width="4.42578125" style="1" customWidth="1"/>
    <col min="12045" max="12046" width="3.5703125" style="1" customWidth="1"/>
    <col min="12047" max="12047" width="4.42578125" style="1" customWidth="1"/>
    <col min="12048" max="12049" width="3.5703125" style="1" customWidth="1"/>
    <col min="12050" max="12050" width="38.5703125" style="1" customWidth="1"/>
    <col min="12051" max="12051" width="15.7109375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3" style="1" customWidth="1"/>
    <col min="12290" max="12290" width="3.28515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3.85546875" style="1" customWidth="1"/>
    <col min="12297" max="12297" width="3.5703125" style="1" customWidth="1"/>
    <col min="12298" max="12298" width="4" style="1" customWidth="1"/>
    <col min="12299" max="12299" width="3.5703125" style="1" customWidth="1"/>
    <col min="12300" max="12300" width="4.42578125" style="1" customWidth="1"/>
    <col min="12301" max="12302" width="3.5703125" style="1" customWidth="1"/>
    <col min="12303" max="12303" width="4.42578125" style="1" customWidth="1"/>
    <col min="12304" max="12305" width="3.5703125" style="1" customWidth="1"/>
    <col min="12306" max="12306" width="38.5703125" style="1" customWidth="1"/>
    <col min="12307" max="12307" width="15.7109375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3" style="1" customWidth="1"/>
    <col min="12546" max="12546" width="3.28515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3.85546875" style="1" customWidth="1"/>
    <col min="12553" max="12553" width="3.5703125" style="1" customWidth="1"/>
    <col min="12554" max="12554" width="4" style="1" customWidth="1"/>
    <col min="12555" max="12555" width="3.5703125" style="1" customWidth="1"/>
    <col min="12556" max="12556" width="4.42578125" style="1" customWidth="1"/>
    <col min="12557" max="12558" width="3.5703125" style="1" customWidth="1"/>
    <col min="12559" max="12559" width="4.42578125" style="1" customWidth="1"/>
    <col min="12560" max="12561" width="3.5703125" style="1" customWidth="1"/>
    <col min="12562" max="12562" width="38.5703125" style="1" customWidth="1"/>
    <col min="12563" max="12563" width="15.7109375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3" style="1" customWidth="1"/>
    <col min="12802" max="12802" width="3.28515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3.85546875" style="1" customWidth="1"/>
    <col min="12809" max="12809" width="3.5703125" style="1" customWidth="1"/>
    <col min="12810" max="12810" width="4" style="1" customWidth="1"/>
    <col min="12811" max="12811" width="3.5703125" style="1" customWidth="1"/>
    <col min="12812" max="12812" width="4.42578125" style="1" customWidth="1"/>
    <col min="12813" max="12814" width="3.5703125" style="1" customWidth="1"/>
    <col min="12815" max="12815" width="4.42578125" style="1" customWidth="1"/>
    <col min="12816" max="12817" width="3.5703125" style="1" customWidth="1"/>
    <col min="12818" max="12818" width="38.5703125" style="1" customWidth="1"/>
    <col min="12819" max="12819" width="15.7109375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3" style="1" customWidth="1"/>
    <col min="13058" max="13058" width="3.28515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3.85546875" style="1" customWidth="1"/>
    <col min="13065" max="13065" width="3.5703125" style="1" customWidth="1"/>
    <col min="13066" max="13066" width="4" style="1" customWidth="1"/>
    <col min="13067" max="13067" width="3.5703125" style="1" customWidth="1"/>
    <col min="13068" max="13068" width="4.42578125" style="1" customWidth="1"/>
    <col min="13069" max="13070" width="3.5703125" style="1" customWidth="1"/>
    <col min="13071" max="13071" width="4.42578125" style="1" customWidth="1"/>
    <col min="13072" max="13073" width="3.5703125" style="1" customWidth="1"/>
    <col min="13074" max="13074" width="38.5703125" style="1" customWidth="1"/>
    <col min="13075" max="13075" width="15.7109375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3" style="1" customWidth="1"/>
    <col min="13314" max="13314" width="3.28515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3.85546875" style="1" customWidth="1"/>
    <col min="13321" max="13321" width="3.5703125" style="1" customWidth="1"/>
    <col min="13322" max="13322" width="4" style="1" customWidth="1"/>
    <col min="13323" max="13323" width="3.5703125" style="1" customWidth="1"/>
    <col min="13324" max="13324" width="4.42578125" style="1" customWidth="1"/>
    <col min="13325" max="13326" width="3.5703125" style="1" customWidth="1"/>
    <col min="13327" max="13327" width="4.42578125" style="1" customWidth="1"/>
    <col min="13328" max="13329" width="3.5703125" style="1" customWidth="1"/>
    <col min="13330" max="13330" width="38.5703125" style="1" customWidth="1"/>
    <col min="13331" max="13331" width="15.7109375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3" style="1" customWidth="1"/>
    <col min="13570" max="13570" width="3.28515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3.85546875" style="1" customWidth="1"/>
    <col min="13577" max="13577" width="3.5703125" style="1" customWidth="1"/>
    <col min="13578" max="13578" width="4" style="1" customWidth="1"/>
    <col min="13579" max="13579" width="3.5703125" style="1" customWidth="1"/>
    <col min="13580" max="13580" width="4.42578125" style="1" customWidth="1"/>
    <col min="13581" max="13582" width="3.5703125" style="1" customWidth="1"/>
    <col min="13583" max="13583" width="4.42578125" style="1" customWidth="1"/>
    <col min="13584" max="13585" width="3.5703125" style="1" customWidth="1"/>
    <col min="13586" max="13586" width="38.5703125" style="1" customWidth="1"/>
    <col min="13587" max="13587" width="15.7109375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3" style="1" customWidth="1"/>
    <col min="13826" max="13826" width="3.28515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3.85546875" style="1" customWidth="1"/>
    <col min="13833" max="13833" width="3.5703125" style="1" customWidth="1"/>
    <col min="13834" max="13834" width="4" style="1" customWidth="1"/>
    <col min="13835" max="13835" width="3.5703125" style="1" customWidth="1"/>
    <col min="13836" max="13836" width="4.42578125" style="1" customWidth="1"/>
    <col min="13837" max="13838" width="3.5703125" style="1" customWidth="1"/>
    <col min="13839" max="13839" width="4.42578125" style="1" customWidth="1"/>
    <col min="13840" max="13841" width="3.5703125" style="1" customWidth="1"/>
    <col min="13842" max="13842" width="38.5703125" style="1" customWidth="1"/>
    <col min="13843" max="13843" width="15.7109375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3" style="1" customWidth="1"/>
    <col min="14082" max="14082" width="3.28515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3.85546875" style="1" customWidth="1"/>
    <col min="14089" max="14089" width="3.5703125" style="1" customWidth="1"/>
    <col min="14090" max="14090" width="4" style="1" customWidth="1"/>
    <col min="14091" max="14091" width="3.5703125" style="1" customWidth="1"/>
    <col min="14092" max="14092" width="4.42578125" style="1" customWidth="1"/>
    <col min="14093" max="14094" width="3.5703125" style="1" customWidth="1"/>
    <col min="14095" max="14095" width="4.42578125" style="1" customWidth="1"/>
    <col min="14096" max="14097" width="3.5703125" style="1" customWidth="1"/>
    <col min="14098" max="14098" width="38.5703125" style="1" customWidth="1"/>
    <col min="14099" max="14099" width="15.7109375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3" style="1" customWidth="1"/>
    <col min="14338" max="14338" width="3.28515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3.85546875" style="1" customWidth="1"/>
    <col min="14345" max="14345" width="3.5703125" style="1" customWidth="1"/>
    <col min="14346" max="14346" width="4" style="1" customWidth="1"/>
    <col min="14347" max="14347" width="3.5703125" style="1" customWidth="1"/>
    <col min="14348" max="14348" width="4.42578125" style="1" customWidth="1"/>
    <col min="14349" max="14350" width="3.5703125" style="1" customWidth="1"/>
    <col min="14351" max="14351" width="4.42578125" style="1" customWidth="1"/>
    <col min="14352" max="14353" width="3.5703125" style="1" customWidth="1"/>
    <col min="14354" max="14354" width="38.5703125" style="1" customWidth="1"/>
    <col min="14355" max="14355" width="15.7109375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3" style="1" customWidth="1"/>
    <col min="14594" max="14594" width="3.28515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3.85546875" style="1" customWidth="1"/>
    <col min="14601" max="14601" width="3.5703125" style="1" customWidth="1"/>
    <col min="14602" max="14602" width="4" style="1" customWidth="1"/>
    <col min="14603" max="14603" width="3.5703125" style="1" customWidth="1"/>
    <col min="14604" max="14604" width="4.42578125" style="1" customWidth="1"/>
    <col min="14605" max="14606" width="3.5703125" style="1" customWidth="1"/>
    <col min="14607" max="14607" width="4.42578125" style="1" customWidth="1"/>
    <col min="14608" max="14609" width="3.5703125" style="1" customWidth="1"/>
    <col min="14610" max="14610" width="38.5703125" style="1" customWidth="1"/>
    <col min="14611" max="14611" width="15.7109375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3" style="1" customWidth="1"/>
    <col min="14850" max="14850" width="3.28515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3.85546875" style="1" customWidth="1"/>
    <col min="14857" max="14857" width="3.5703125" style="1" customWidth="1"/>
    <col min="14858" max="14858" width="4" style="1" customWidth="1"/>
    <col min="14859" max="14859" width="3.5703125" style="1" customWidth="1"/>
    <col min="14860" max="14860" width="4.42578125" style="1" customWidth="1"/>
    <col min="14861" max="14862" width="3.5703125" style="1" customWidth="1"/>
    <col min="14863" max="14863" width="4.42578125" style="1" customWidth="1"/>
    <col min="14864" max="14865" width="3.5703125" style="1" customWidth="1"/>
    <col min="14866" max="14866" width="38.5703125" style="1" customWidth="1"/>
    <col min="14867" max="14867" width="15.7109375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3" style="1" customWidth="1"/>
    <col min="15106" max="15106" width="3.28515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3.85546875" style="1" customWidth="1"/>
    <col min="15113" max="15113" width="3.5703125" style="1" customWidth="1"/>
    <col min="15114" max="15114" width="4" style="1" customWidth="1"/>
    <col min="15115" max="15115" width="3.5703125" style="1" customWidth="1"/>
    <col min="15116" max="15116" width="4.42578125" style="1" customWidth="1"/>
    <col min="15117" max="15118" width="3.5703125" style="1" customWidth="1"/>
    <col min="15119" max="15119" width="4.42578125" style="1" customWidth="1"/>
    <col min="15120" max="15121" width="3.5703125" style="1" customWidth="1"/>
    <col min="15122" max="15122" width="38.5703125" style="1" customWidth="1"/>
    <col min="15123" max="15123" width="15.7109375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3" style="1" customWidth="1"/>
    <col min="15362" max="15362" width="3.28515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3.85546875" style="1" customWidth="1"/>
    <col min="15369" max="15369" width="3.5703125" style="1" customWidth="1"/>
    <col min="15370" max="15370" width="4" style="1" customWidth="1"/>
    <col min="15371" max="15371" width="3.5703125" style="1" customWidth="1"/>
    <col min="15372" max="15372" width="4.42578125" style="1" customWidth="1"/>
    <col min="15373" max="15374" width="3.5703125" style="1" customWidth="1"/>
    <col min="15375" max="15375" width="4.42578125" style="1" customWidth="1"/>
    <col min="15376" max="15377" width="3.5703125" style="1" customWidth="1"/>
    <col min="15378" max="15378" width="38.5703125" style="1" customWidth="1"/>
    <col min="15379" max="15379" width="15.7109375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3" style="1" customWidth="1"/>
    <col min="15618" max="15618" width="3.28515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3.85546875" style="1" customWidth="1"/>
    <col min="15625" max="15625" width="3.5703125" style="1" customWidth="1"/>
    <col min="15626" max="15626" width="4" style="1" customWidth="1"/>
    <col min="15627" max="15627" width="3.5703125" style="1" customWidth="1"/>
    <col min="15628" max="15628" width="4.42578125" style="1" customWidth="1"/>
    <col min="15629" max="15630" width="3.5703125" style="1" customWidth="1"/>
    <col min="15631" max="15631" width="4.42578125" style="1" customWidth="1"/>
    <col min="15632" max="15633" width="3.5703125" style="1" customWidth="1"/>
    <col min="15634" max="15634" width="38.5703125" style="1" customWidth="1"/>
    <col min="15635" max="15635" width="15.7109375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3" style="1" customWidth="1"/>
    <col min="15874" max="15874" width="3.28515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3.85546875" style="1" customWidth="1"/>
    <col min="15881" max="15881" width="3.5703125" style="1" customWidth="1"/>
    <col min="15882" max="15882" width="4" style="1" customWidth="1"/>
    <col min="15883" max="15883" width="3.5703125" style="1" customWidth="1"/>
    <col min="15884" max="15884" width="4.42578125" style="1" customWidth="1"/>
    <col min="15885" max="15886" width="3.5703125" style="1" customWidth="1"/>
    <col min="15887" max="15887" width="4.42578125" style="1" customWidth="1"/>
    <col min="15888" max="15889" width="3.5703125" style="1" customWidth="1"/>
    <col min="15890" max="15890" width="38.5703125" style="1" customWidth="1"/>
    <col min="15891" max="15891" width="15.7109375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3" style="1" customWidth="1"/>
    <col min="16130" max="16130" width="3.28515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3.85546875" style="1" customWidth="1"/>
    <col min="16137" max="16137" width="3.5703125" style="1" customWidth="1"/>
    <col min="16138" max="16138" width="4" style="1" customWidth="1"/>
    <col min="16139" max="16139" width="3.5703125" style="1" customWidth="1"/>
    <col min="16140" max="16140" width="4.42578125" style="1" customWidth="1"/>
    <col min="16141" max="16142" width="3.5703125" style="1" customWidth="1"/>
    <col min="16143" max="16143" width="4.42578125" style="1" customWidth="1"/>
    <col min="16144" max="16145" width="3.5703125" style="1" customWidth="1"/>
    <col min="16146" max="16146" width="38.5703125" style="1" customWidth="1"/>
    <col min="16147" max="16147" width="15.7109375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4" t="s">
        <v>0</v>
      </c>
      <c r="W1" s="4"/>
      <c r="X1" s="4"/>
      <c r="Y1" s="4"/>
      <c r="Z1" s="4"/>
    </row>
    <row r="2" spans="1:74" x14ac:dyDescent="0.3">
      <c r="V2" s="4"/>
      <c r="W2" s="4"/>
      <c r="X2" s="4"/>
      <c r="Y2" s="4"/>
      <c r="Z2" s="4"/>
    </row>
    <row r="3" spans="1:74" x14ac:dyDescent="0.3">
      <c r="V3" s="4"/>
      <c r="W3" s="4"/>
      <c r="X3" s="4"/>
      <c r="Y3" s="4"/>
      <c r="Z3" s="4"/>
    </row>
    <row r="4" spans="1:74" ht="21" customHeight="1" x14ac:dyDescent="0.3">
      <c r="A4" s="6"/>
      <c r="B4" s="6"/>
      <c r="C4" s="7"/>
      <c r="D4" s="7"/>
      <c r="E4" s="7"/>
      <c r="F4" s="7"/>
      <c r="G4" s="7"/>
      <c r="H4" s="7"/>
      <c r="I4" s="6"/>
      <c r="J4" s="6"/>
      <c r="K4" s="6"/>
      <c r="L4" s="6"/>
      <c r="M4" s="6"/>
      <c r="N4" s="6"/>
      <c r="O4" s="6"/>
      <c r="P4" s="6"/>
      <c r="Q4" s="6"/>
      <c r="R4" s="8"/>
      <c r="S4" s="6"/>
      <c r="T4" s="6"/>
      <c r="U4" s="6"/>
      <c r="V4" s="4"/>
      <c r="W4" s="4"/>
      <c r="X4" s="4"/>
      <c r="Y4" s="4"/>
      <c r="Z4" s="4"/>
      <c r="AA4" s="9"/>
      <c r="AB4" s="9"/>
      <c r="AC4" s="10"/>
      <c r="AD4" s="10"/>
      <c r="AE4" s="10"/>
    </row>
    <row r="5" spans="1:74" s="18" customFormat="1" ht="78" customHeight="1" x14ac:dyDescent="0.3">
      <c r="A5" s="11"/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3"/>
      <c r="S5" s="12"/>
      <c r="T5" s="12"/>
      <c r="U5" s="12"/>
      <c r="V5" s="14" t="s">
        <v>1</v>
      </c>
      <c r="W5" s="14"/>
      <c r="X5" s="14"/>
      <c r="Y5" s="14"/>
      <c r="Z5" s="14"/>
      <c r="AA5" s="12"/>
      <c r="AB5" s="15"/>
      <c r="AC5" s="16"/>
      <c r="AD5" s="16"/>
      <c r="AE5" s="17"/>
      <c r="AF5" s="17"/>
    </row>
    <row r="6" spans="1:74" s="18" customFormat="1" x14ac:dyDescent="0.3">
      <c r="A6" s="11"/>
      <c r="B6" s="11"/>
      <c r="C6" s="19" t="s">
        <v>2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5"/>
      <c r="AC6" s="16"/>
      <c r="AD6" s="16"/>
      <c r="AE6" s="17"/>
      <c r="AF6" s="17"/>
    </row>
    <row r="7" spans="1:74" s="18" customFormat="1" ht="15.75" customHeight="1" x14ac:dyDescent="0.3">
      <c r="A7" s="11"/>
      <c r="B7" s="11"/>
      <c r="C7" s="20" t="s">
        <v>3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1"/>
      <c r="AC7" s="22"/>
      <c r="AD7" s="22"/>
      <c r="AE7" s="23"/>
      <c r="AF7" s="23"/>
    </row>
    <row r="8" spans="1:74" s="18" customFormat="1" x14ac:dyDescent="0.3">
      <c r="A8" s="11"/>
      <c r="B8" s="11"/>
      <c r="C8" s="24" t="s">
        <v>4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15"/>
      <c r="AC8" s="16"/>
      <c r="AD8" s="16"/>
      <c r="AE8" s="23"/>
      <c r="AF8" s="23"/>
    </row>
    <row r="9" spans="1:74" s="18" customFormat="1" ht="19.5" x14ac:dyDescent="0.3">
      <c r="A9" s="11"/>
      <c r="B9" s="11"/>
      <c r="C9" s="25" t="s">
        <v>5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15"/>
      <c r="AC9" s="16"/>
      <c r="AD9" s="16"/>
      <c r="AE9" s="23"/>
      <c r="AF9" s="23"/>
    </row>
    <row r="10" spans="1:74" s="18" customFormat="1" ht="18" customHeight="1" x14ac:dyDescent="0.3">
      <c r="A10" s="11"/>
      <c r="B10" s="11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25" t="s">
        <v>6</v>
      </c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15"/>
      <c r="AA10" s="15"/>
      <c r="AB10" s="15"/>
      <c r="AC10" s="16"/>
      <c r="AD10" s="16"/>
      <c r="AE10" s="23"/>
      <c r="AF10" s="23"/>
    </row>
    <row r="11" spans="1:74" s="18" customFormat="1" ht="28.5" customHeight="1" x14ac:dyDescent="0.3">
      <c r="A11" s="11"/>
      <c r="B11" s="11"/>
      <c r="C11" s="15"/>
      <c r="D11" s="15"/>
      <c r="E11" s="26" t="s">
        <v>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15"/>
      <c r="AC11" s="16"/>
      <c r="AD11" s="16"/>
      <c r="AE11" s="23"/>
      <c r="AF11" s="23"/>
    </row>
    <row r="12" spans="1:74" s="18" customFormat="1" ht="15.75" customHeight="1" x14ac:dyDescent="0.3">
      <c r="A12" s="11"/>
      <c r="B12" s="11"/>
      <c r="C12" s="27" t="s">
        <v>8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8"/>
      <c r="AC12" s="22"/>
      <c r="AD12" s="22"/>
      <c r="AE12" s="23"/>
      <c r="AF12" s="23"/>
    </row>
    <row r="13" spans="1:74" s="36" customFormat="1" x14ac:dyDescent="0.3">
      <c r="A13" s="11"/>
      <c r="B13" s="11"/>
      <c r="C13" s="29"/>
      <c r="D13" s="29"/>
      <c r="E13" s="29"/>
      <c r="F13" s="29"/>
      <c r="G13" s="29"/>
      <c r="H13" s="29"/>
      <c r="I13" s="30" t="s">
        <v>9</v>
      </c>
      <c r="J13" s="30"/>
      <c r="K13" s="30"/>
      <c r="L13" s="30"/>
      <c r="M13" s="30"/>
      <c r="N13" s="30"/>
      <c r="O13" s="30"/>
      <c r="P13" s="30"/>
      <c r="Q13" s="30"/>
      <c r="R13" s="31"/>
      <c r="S13" s="30"/>
      <c r="T13" s="32"/>
      <c r="U13" s="33"/>
      <c r="V13" s="33"/>
      <c r="W13" s="33"/>
      <c r="X13" s="33"/>
      <c r="Y13" s="34"/>
      <c r="Z13" s="34"/>
      <c r="AA13" s="34"/>
      <c r="AB13" s="35"/>
      <c r="AC13" s="17"/>
      <c r="AD13" s="17"/>
      <c r="AE13" s="17"/>
      <c r="AF13" s="17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</row>
    <row r="14" spans="1:74" s="36" customFormat="1" ht="15.75" customHeight="1" x14ac:dyDescent="0.3">
      <c r="A14" s="11"/>
      <c r="B14" s="11"/>
      <c r="C14" s="29"/>
      <c r="D14" s="29"/>
      <c r="E14" s="29"/>
      <c r="F14" s="29"/>
      <c r="G14" s="29"/>
      <c r="H14" s="29"/>
      <c r="I14" s="37" t="s">
        <v>10</v>
      </c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8"/>
      <c r="AC14" s="39"/>
      <c r="AD14" s="39"/>
      <c r="AE14" s="39"/>
      <c r="AF14" s="39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</row>
    <row r="15" spans="1:74" ht="22.5" customHeight="1" x14ac:dyDescent="0.3">
      <c r="A15" s="6"/>
      <c r="B15" s="6"/>
      <c r="C15" s="7"/>
      <c r="D15" s="7"/>
      <c r="E15" s="7"/>
      <c r="F15" s="7"/>
      <c r="G15" s="7"/>
      <c r="H15" s="7"/>
      <c r="I15" s="37" t="s">
        <v>11</v>
      </c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8"/>
      <c r="AC15" s="39"/>
      <c r="AD15" s="39"/>
      <c r="AE15" s="39"/>
      <c r="AF15" s="39"/>
    </row>
    <row r="16" spans="1:74" ht="12" customHeight="1" x14ac:dyDescent="0.3">
      <c r="A16" s="6"/>
      <c r="B16" s="6"/>
      <c r="C16" s="7"/>
      <c r="D16" s="7"/>
      <c r="E16" s="7"/>
      <c r="F16" s="7"/>
      <c r="G16" s="7"/>
      <c r="H16" s="7"/>
      <c r="I16" s="40"/>
      <c r="J16" s="40"/>
      <c r="K16" s="40"/>
      <c r="L16" s="40"/>
      <c r="M16" s="40"/>
      <c r="N16" s="40"/>
      <c r="O16" s="40"/>
      <c r="P16" s="40"/>
      <c r="Q16" s="40"/>
      <c r="R16" s="41"/>
      <c r="S16" s="40"/>
      <c r="T16" s="38"/>
      <c r="U16" s="38"/>
      <c r="V16" s="38"/>
      <c r="W16" s="38"/>
      <c r="X16" s="38"/>
      <c r="Y16" s="38"/>
      <c r="Z16" s="38"/>
      <c r="AA16" s="38"/>
      <c r="AB16" s="38"/>
      <c r="AC16" s="39"/>
      <c r="AD16" s="39"/>
      <c r="AE16" s="39"/>
      <c r="AF16" s="39"/>
    </row>
    <row r="17" spans="1:27" s="6" customFormat="1" ht="26.25" customHeight="1" x14ac:dyDescent="0.3">
      <c r="A17" s="42" t="s">
        <v>12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4"/>
      <c r="P17" s="44"/>
      <c r="Q17" s="44"/>
      <c r="R17" s="45" t="s">
        <v>13</v>
      </c>
      <c r="S17" s="46" t="s">
        <v>14</v>
      </c>
      <c r="T17" s="46" t="s">
        <v>15</v>
      </c>
      <c r="U17" s="46"/>
      <c r="V17" s="46"/>
      <c r="W17" s="46"/>
      <c r="X17" s="46"/>
      <c r="Y17" s="46" t="s">
        <v>16</v>
      </c>
      <c r="Z17" s="47"/>
    </row>
    <row r="18" spans="1:27" s="6" customFormat="1" ht="15" customHeight="1" x14ac:dyDescent="0.3">
      <c r="A18" s="48" t="s">
        <v>17</v>
      </c>
      <c r="B18" s="49"/>
      <c r="C18" s="49"/>
      <c r="D18" s="50" t="s">
        <v>18</v>
      </c>
      <c r="E18" s="50"/>
      <c r="F18" s="50" t="s">
        <v>19</v>
      </c>
      <c r="G18" s="50"/>
      <c r="H18" s="49" t="s">
        <v>20</v>
      </c>
      <c r="I18" s="49"/>
      <c r="J18" s="49"/>
      <c r="K18" s="49"/>
      <c r="L18" s="49"/>
      <c r="M18" s="49"/>
      <c r="N18" s="49"/>
      <c r="O18" s="51"/>
      <c r="P18" s="51"/>
      <c r="Q18" s="51"/>
      <c r="R18" s="52"/>
      <c r="S18" s="50"/>
      <c r="T18" s="50"/>
      <c r="U18" s="50"/>
      <c r="V18" s="50"/>
      <c r="W18" s="50"/>
      <c r="X18" s="50"/>
      <c r="Y18" s="50"/>
      <c r="Z18" s="53"/>
    </row>
    <row r="19" spans="1:27" s="6" customFormat="1" ht="94.5" customHeight="1" x14ac:dyDescent="0.3">
      <c r="A19" s="48"/>
      <c r="B19" s="49"/>
      <c r="C19" s="49"/>
      <c r="D19" s="50"/>
      <c r="E19" s="50"/>
      <c r="F19" s="50"/>
      <c r="G19" s="50"/>
      <c r="H19" s="49"/>
      <c r="I19" s="49"/>
      <c r="J19" s="49"/>
      <c r="K19" s="49"/>
      <c r="L19" s="49"/>
      <c r="M19" s="49"/>
      <c r="N19" s="49"/>
      <c r="O19" s="51"/>
      <c r="P19" s="51"/>
      <c r="Q19" s="51"/>
      <c r="R19" s="52"/>
      <c r="S19" s="50"/>
      <c r="T19" s="50"/>
      <c r="U19" s="50"/>
      <c r="V19" s="50"/>
      <c r="W19" s="50"/>
      <c r="X19" s="50"/>
      <c r="Y19" s="50"/>
      <c r="Z19" s="53"/>
    </row>
    <row r="20" spans="1:27" s="6" customFormat="1" ht="36" customHeight="1" x14ac:dyDescent="0.3">
      <c r="A20" s="54">
        <v>1</v>
      </c>
      <c r="B20" s="51">
        <v>2</v>
      </c>
      <c r="C20" s="55">
        <v>3</v>
      </c>
      <c r="D20" s="55">
        <v>4</v>
      </c>
      <c r="E20" s="55">
        <v>5</v>
      </c>
      <c r="F20" s="55">
        <v>6</v>
      </c>
      <c r="G20" s="55">
        <v>7</v>
      </c>
      <c r="H20" s="55">
        <v>8</v>
      </c>
      <c r="I20" s="51">
        <v>9</v>
      </c>
      <c r="J20" s="51">
        <v>10</v>
      </c>
      <c r="K20" s="51">
        <v>11</v>
      </c>
      <c r="L20" s="51">
        <v>12</v>
      </c>
      <c r="M20" s="51">
        <v>13</v>
      </c>
      <c r="N20" s="51">
        <v>14</v>
      </c>
      <c r="O20" s="51">
        <v>15</v>
      </c>
      <c r="P20" s="51">
        <v>16</v>
      </c>
      <c r="Q20" s="51">
        <v>17</v>
      </c>
      <c r="R20" s="52"/>
      <c r="S20" s="50"/>
      <c r="T20" s="55">
        <v>2021</v>
      </c>
      <c r="U20" s="55">
        <v>2022</v>
      </c>
      <c r="V20" s="55">
        <v>2023</v>
      </c>
      <c r="W20" s="55">
        <v>2024</v>
      </c>
      <c r="X20" s="55">
        <v>2025</v>
      </c>
      <c r="Y20" s="55" t="s">
        <v>21</v>
      </c>
      <c r="Z20" s="56" t="s">
        <v>22</v>
      </c>
    </row>
    <row r="21" spans="1:27" s="6" customFormat="1" ht="21" customHeight="1" x14ac:dyDescent="0.3">
      <c r="A21" s="57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8">
        <v>25</v>
      </c>
      <c r="S21" s="55">
        <v>26</v>
      </c>
      <c r="T21" s="59">
        <v>29</v>
      </c>
      <c r="U21" s="59">
        <v>30</v>
      </c>
      <c r="V21" s="59">
        <v>31</v>
      </c>
      <c r="W21" s="59">
        <v>32</v>
      </c>
      <c r="X21" s="59">
        <v>33</v>
      </c>
      <c r="Y21" s="55">
        <v>34</v>
      </c>
      <c r="Z21" s="56">
        <v>35</v>
      </c>
    </row>
    <row r="22" spans="1:27" s="65" customFormat="1" ht="22.5" customHeight="1" x14ac:dyDescent="0.3">
      <c r="A22" s="60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2" t="s">
        <v>23</v>
      </c>
      <c r="S22" s="59" t="s">
        <v>24</v>
      </c>
      <c r="T22" s="63">
        <f>T26</f>
        <v>99450.381000000023</v>
      </c>
      <c r="U22" s="63">
        <f>U26</f>
        <v>146386.26499999998</v>
      </c>
      <c r="V22" s="63">
        <v>121744.925</v>
      </c>
      <c r="W22" s="63">
        <f>W26</f>
        <v>116927.71799999999</v>
      </c>
      <c r="X22" s="63">
        <f>X26</f>
        <v>116927.71799999999</v>
      </c>
      <c r="Y22" s="63">
        <f>SUM(T22:X22)</f>
        <v>601437.00699999998</v>
      </c>
      <c r="Z22" s="64">
        <v>2025</v>
      </c>
    </row>
    <row r="23" spans="1:27" s="6" customFormat="1" ht="94.5" customHeight="1" x14ac:dyDescent="0.3">
      <c r="A23" s="66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8" t="s">
        <v>25</v>
      </c>
      <c r="S23" s="55" t="s">
        <v>26</v>
      </c>
      <c r="T23" s="69"/>
      <c r="U23" s="69"/>
      <c r="V23" s="69"/>
      <c r="W23" s="69"/>
      <c r="X23" s="69"/>
      <c r="Y23" s="70"/>
      <c r="Z23" s="71"/>
    </row>
    <row r="24" spans="1:27" s="6" customFormat="1" ht="26.25" customHeight="1" x14ac:dyDescent="0.3">
      <c r="A24" s="66"/>
      <c r="B24" s="67"/>
      <c r="C24" s="67"/>
      <c r="D24" s="67"/>
      <c r="E24" s="67"/>
      <c r="F24" s="67"/>
      <c r="G24" s="67"/>
      <c r="H24" s="67"/>
      <c r="I24" s="72"/>
      <c r="J24" s="72"/>
      <c r="K24" s="72"/>
      <c r="L24" s="72"/>
      <c r="M24" s="72"/>
      <c r="N24" s="72"/>
      <c r="O24" s="72"/>
      <c r="P24" s="72"/>
      <c r="Q24" s="72"/>
      <c r="R24" s="68" t="s">
        <v>27</v>
      </c>
      <c r="S24" s="55" t="s">
        <v>28</v>
      </c>
      <c r="T24" s="63">
        <v>351.73</v>
      </c>
      <c r="U24" s="63">
        <v>352.31</v>
      </c>
      <c r="V24" s="63">
        <v>352.31</v>
      </c>
      <c r="W24" s="63">
        <v>352.31</v>
      </c>
      <c r="X24" s="63">
        <v>352.31</v>
      </c>
      <c r="Y24" s="70">
        <f>X24</f>
        <v>352.31</v>
      </c>
      <c r="Z24" s="71">
        <v>2025</v>
      </c>
    </row>
    <row r="25" spans="1:27" s="6" customFormat="1" ht="46.5" customHeight="1" x14ac:dyDescent="0.3">
      <c r="A25" s="66"/>
      <c r="B25" s="67"/>
      <c r="C25" s="67"/>
      <c r="D25" s="67"/>
      <c r="E25" s="67"/>
      <c r="F25" s="67"/>
      <c r="G25" s="67"/>
      <c r="H25" s="67"/>
      <c r="I25" s="72"/>
      <c r="J25" s="72"/>
      <c r="K25" s="72"/>
      <c r="L25" s="72"/>
      <c r="M25" s="72"/>
      <c r="N25" s="72"/>
      <c r="O25" s="72"/>
      <c r="P25" s="72"/>
      <c r="Q25" s="72"/>
      <c r="R25" s="68" t="s">
        <v>29</v>
      </c>
      <c r="S25" s="55" t="s">
        <v>30</v>
      </c>
      <c r="T25" s="63">
        <v>27615.4</v>
      </c>
      <c r="U25" s="63">
        <v>27615.4</v>
      </c>
      <c r="V25" s="63">
        <v>27615.4</v>
      </c>
      <c r="W25" s="63">
        <v>27615.4</v>
      </c>
      <c r="X25" s="63">
        <v>27615.4</v>
      </c>
      <c r="Y25" s="63">
        <v>27615.4</v>
      </c>
      <c r="Z25" s="71">
        <v>2025</v>
      </c>
    </row>
    <row r="26" spans="1:27" s="65" customFormat="1" ht="52.5" customHeight="1" x14ac:dyDescent="0.3">
      <c r="A26" s="60">
        <v>6</v>
      </c>
      <c r="B26" s="61">
        <v>0</v>
      </c>
      <c r="C26" s="61">
        <v>1</v>
      </c>
      <c r="D26" s="61">
        <v>0</v>
      </c>
      <c r="E26" s="61">
        <v>8</v>
      </c>
      <c r="F26" s="61">
        <v>0</v>
      </c>
      <c r="G26" s="61">
        <v>1</v>
      </c>
      <c r="H26" s="61">
        <v>0</v>
      </c>
      <c r="I26" s="61">
        <v>2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2" t="s">
        <v>31</v>
      </c>
      <c r="S26" s="59" t="s">
        <v>24</v>
      </c>
      <c r="T26" s="63">
        <f>T27+T45+T67+T86</f>
        <v>99450.381000000023</v>
      </c>
      <c r="U26" s="63">
        <f>U27+U45+U67+U86+U93</f>
        <v>146386.26499999998</v>
      </c>
      <c r="V26" s="63">
        <f>V27+V45+V67+V86</f>
        <v>121744.92499999999</v>
      </c>
      <c r="W26" s="63">
        <f>W27+W45+W67+W86</f>
        <v>116927.71799999999</v>
      </c>
      <c r="X26" s="63">
        <f>X27+X45+X67+X86</f>
        <v>116927.71799999999</v>
      </c>
      <c r="Y26" s="63">
        <f>SUM(T26:X26)</f>
        <v>601437.00699999998</v>
      </c>
      <c r="Z26" s="64">
        <v>2025</v>
      </c>
    </row>
    <row r="27" spans="1:27" s="65" customFormat="1" ht="25.5" x14ac:dyDescent="0.3">
      <c r="A27" s="60">
        <v>6</v>
      </c>
      <c r="B27" s="61">
        <v>0</v>
      </c>
      <c r="C27" s="61">
        <v>1</v>
      </c>
      <c r="D27" s="61">
        <v>0</v>
      </c>
      <c r="E27" s="61">
        <v>8</v>
      </c>
      <c r="F27" s="61">
        <v>0</v>
      </c>
      <c r="G27" s="61">
        <v>1</v>
      </c>
      <c r="H27" s="61">
        <v>0</v>
      </c>
      <c r="I27" s="61">
        <v>2</v>
      </c>
      <c r="J27" s="61">
        <v>1</v>
      </c>
      <c r="K27" s="61">
        <v>0</v>
      </c>
      <c r="L27" s="61">
        <v>1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73" t="s">
        <v>32</v>
      </c>
      <c r="S27" s="59" t="s">
        <v>24</v>
      </c>
      <c r="T27" s="63">
        <f>T31+T33+T35+T37+T39+T41+T43</f>
        <v>15092.316000000001</v>
      </c>
      <c r="U27" s="63">
        <f>U31+U33+U35+U37+U41</f>
        <v>25600.483</v>
      </c>
      <c r="V27" s="63">
        <v>17340.078000000001</v>
      </c>
      <c r="W27" s="63">
        <f>W31+W33+W35+W37</f>
        <v>16487.613000000001</v>
      </c>
      <c r="X27" s="63">
        <f>X31+X33+X35+X37</f>
        <v>16487.613000000001</v>
      </c>
      <c r="Y27" s="74">
        <f>Y31+Y33+Y35+Y37+Y39+Y41+Y43</f>
        <v>91104.223999999987</v>
      </c>
      <c r="Z27" s="64">
        <v>2025</v>
      </c>
      <c r="AA27" s="75"/>
    </row>
    <row r="28" spans="1:27" s="6" customFormat="1" ht="25.5" x14ac:dyDescent="0.3">
      <c r="A28" s="66"/>
      <c r="B28" s="67"/>
      <c r="C28" s="67"/>
      <c r="D28" s="67"/>
      <c r="E28" s="67"/>
      <c r="F28" s="67"/>
      <c r="G28" s="67"/>
      <c r="H28" s="67"/>
      <c r="I28" s="72"/>
      <c r="J28" s="72"/>
      <c r="K28" s="72"/>
      <c r="L28" s="72"/>
      <c r="M28" s="72"/>
      <c r="N28" s="72"/>
      <c r="O28" s="72"/>
      <c r="P28" s="72"/>
      <c r="Q28" s="72"/>
      <c r="R28" s="68" t="s">
        <v>33</v>
      </c>
      <c r="S28" s="55" t="s">
        <v>34</v>
      </c>
      <c r="T28" s="63">
        <v>180.45</v>
      </c>
      <c r="U28" s="63">
        <v>180.5</v>
      </c>
      <c r="V28" s="63">
        <v>180.55</v>
      </c>
      <c r="W28" s="63">
        <v>180.6</v>
      </c>
      <c r="X28" s="63">
        <v>180.65</v>
      </c>
      <c r="Y28" s="70">
        <v>180.65</v>
      </c>
      <c r="Z28" s="71">
        <v>2025</v>
      </c>
    </row>
    <row r="29" spans="1:27" s="6" customFormat="1" ht="51.75" customHeight="1" x14ac:dyDescent="0.3">
      <c r="A29" s="66"/>
      <c r="B29" s="67"/>
      <c r="C29" s="67"/>
      <c r="D29" s="67"/>
      <c r="E29" s="67"/>
      <c r="F29" s="67"/>
      <c r="G29" s="67"/>
      <c r="H29" s="67"/>
      <c r="I29" s="72"/>
      <c r="J29" s="72"/>
      <c r="K29" s="72"/>
      <c r="L29" s="72"/>
      <c r="M29" s="72"/>
      <c r="N29" s="72"/>
      <c r="O29" s="72"/>
      <c r="P29" s="72"/>
      <c r="Q29" s="72"/>
      <c r="R29" s="73" t="s">
        <v>35</v>
      </c>
      <c r="S29" s="55" t="s">
        <v>36</v>
      </c>
      <c r="T29" s="76">
        <v>200</v>
      </c>
      <c r="U29" s="76">
        <v>210</v>
      </c>
      <c r="V29" s="76">
        <v>220</v>
      </c>
      <c r="W29" s="76">
        <v>230</v>
      </c>
      <c r="X29" s="76">
        <v>240</v>
      </c>
      <c r="Y29" s="77">
        <f>SUM(T29:X29)</f>
        <v>1100</v>
      </c>
      <c r="Z29" s="71">
        <v>2025</v>
      </c>
    </row>
    <row r="30" spans="1:27" s="6" customFormat="1" ht="50.25" customHeight="1" x14ac:dyDescent="0.3">
      <c r="A30" s="66"/>
      <c r="B30" s="67"/>
      <c r="C30" s="67"/>
      <c r="D30" s="67"/>
      <c r="E30" s="67"/>
      <c r="F30" s="67"/>
      <c r="G30" s="67"/>
      <c r="H30" s="67"/>
      <c r="I30" s="72"/>
      <c r="J30" s="72"/>
      <c r="K30" s="72"/>
      <c r="L30" s="72"/>
      <c r="M30" s="72"/>
      <c r="N30" s="72"/>
      <c r="O30" s="72"/>
      <c r="P30" s="72"/>
      <c r="Q30" s="72"/>
      <c r="R30" s="73" t="s">
        <v>37</v>
      </c>
      <c r="S30" s="55" t="s">
        <v>24</v>
      </c>
      <c r="T30" s="63">
        <v>22.099</v>
      </c>
      <c r="U30" s="63">
        <v>22.32</v>
      </c>
      <c r="V30" s="63">
        <v>22.32</v>
      </c>
      <c r="W30" s="63">
        <v>22.32</v>
      </c>
      <c r="X30" s="63">
        <v>22.32</v>
      </c>
      <c r="Y30" s="70">
        <v>22.32</v>
      </c>
      <c r="Z30" s="71">
        <v>2025</v>
      </c>
      <c r="AA30" s="78"/>
    </row>
    <row r="31" spans="1:27" s="6" customFormat="1" ht="39.75" customHeight="1" x14ac:dyDescent="0.3">
      <c r="A31" s="66">
        <v>6</v>
      </c>
      <c r="B31" s="67">
        <v>0</v>
      </c>
      <c r="C31" s="67">
        <v>1</v>
      </c>
      <c r="D31" s="67">
        <v>0</v>
      </c>
      <c r="E31" s="67">
        <v>8</v>
      </c>
      <c r="F31" s="67">
        <v>0</v>
      </c>
      <c r="G31" s="67">
        <v>1</v>
      </c>
      <c r="H31" s="67">
        <v>0</v>
      </c>
      <c r="I31" s="67">
        <v>2</v>
      </c>
      <c r="J31" s="67">
        <v>1</v>
      </c>
      <c r="K31" s="67">
        <v>0</v>
      </c>
      <c r="L31" s="67">
        <v>1</v>
      </c>
      <c r="M31" s="67">
        <v>2</v>
      </c>
      <c r="N31" s="67">
        <v>0</v>
      </c>
      <c r="O31" s="67">
        <v>0</v>
      </c>
      <c r="P31" s="67">
        <v>1</v>
      </c>
      <c r="Q31" s="67">
        <v>0</v>
      </c>
      <c r="R31" s="73" t="s">
        <v>38</v>
      </c>
      <c r="S31" s="55" t="s">
        <v>24</v>
      </c>
      <c r="T31" s="63">
        <v>5161.6210000000001</v>
      </c>
      <c r="U31" s="63">
        <v>5771.3789999999999</v>
      </c>
      <c r="V31" s="63">
        <v>5276.4709999999995</v>
      </c>
      <c r="W31" s="63">
        <v>5344.165</v>
      </c>
      <c r="X31" s="63">
        <v>5344.165</v>
      </c>
      <c r="Y31" s="70">
        <f>SUM(T31:X31)</f>
        <v>26897.800999999999</v>
      </c>
      <c r="Z31" s="71">
        <v>2025</v>
      </c>
    </row>
    <row r="32" spans="1:27" s="6" customFormat="1" ht="64.5" customHeight="1" x14ac:dyDescent="0.3">
      <c r="A32" s="66"/>
      <c r="B32" s="67"/>
      <c r="C32" s="67"/>
      <c r="D32" s="67"/>
      <c r="E32" s="67"/>
      <c r="F32" s="67"/>
      <c r="G32" s="67"/>
      <c r="H32" s="67"/>
      <c r="I32" s="72"/>
      <c r="J32" s="72"/>
      <c r="K32" s="72"/>
      <c r="L32" s="72"/>
      <c r="M32" s="72"/>
      <c r="N32" s="72"/>
      <c r="O32" s="72"/>
      <c r="P32" s="72"/>
      <c r="Q32" s="72"/>
      <c r="R32" s="73" t="s">
        <v>39</v>
      </c>
      <c r="S32" s="55" t="s">
        <v>36</v>
      </c>
      <c r="T32" s="76">
        <v>1370</v>
      </c>
      <c r="U32" s="76">
        <v>1380</v>
      </c>
      <c r="V32" s="76">
        <v>1390</v>
      </c>
      <c r="W32" s="76">
        <v>1400</v>
      </c>
      <c r="X32" s="76">
        <v>1410</v>
      </c>
      <c r="Y32" s="77">
        <v>1410</v>
      </c>
      <c r="Z32" s="71">
        <v>2025</v>
      </c>
    </row>
    <row r="33" spans="1:74" s="6" customFormat="1" ht="63.75" customHeight="1" x14ac:dyDescent="0.3">
      <c r="A33" s="66">
        <v>6</v>
      </c>
      <c r="B33" s="67">
        <v>0</v>
      </c>
      <c r="C33" s="67">
        <v>1</v>
      </c>
      <c r="D33" s="67">
        <v>0</v>
      </c>
      <c r="E33" s="67">
        <v>8</v>
      </c>
      <c r="F33" s="67">
        <v>0</v>
      </c>
      <c r="G33" s="67">
        <v>1</v>
      </c>
      <c r="H33" s="67">
        <v>0</v>
      </c>
      <c r="I33" s="67">
        <v>2</v>
      </c>
      <c r="J33" s="67">
        <v>1</v>
      </c>
      <c r="K33" s="67">
        <v>0</v>
      </c>
      <c r="L33" s="67">
        <v>1</v>
      </c>
      <c r="M33" s="67">
        <v>2</v>
      </c>
      <c r="N33" s="67">
        <v>0</v>
      </c>
      <c r="O33" s="67">
        <v>0</v>
      </c>
      <c r="P33" s="67">
        <v>2</v>
      </c>
      <c r="Q33" s="67">
        <v>0</v>
      </c>
      <c r="R33" s="73" t="s">
        <v>40</v>
      </c>
      <c r="S33" s="55" t="s">
        <v>24</v>
      </c>
      <c r="T33" s="63">
        <v>50</v>
      </c>
      <c r="U33" s="63">
        <v>559</v>
      </c>
      <c r="V33" s="63">
        <v>799</v>
      </c>
      <c r="W33" s="63">
        <v>50</v>
      </c>
      <c r="X33" s="63">
        <v>50</v>
      </c>
      <c r="Y33" s="70">
        <f>SUM(T33:X33)</f>
        <v>1508</v>
      </c>
      <c r="Z33" s="71">
        <v>2025</v>
      </c>
    </row>
    <row r="34" spans="1:74" s="6" customFormat="1" ht="60.75" customHeight="1" x14ac:dyDescent="0.3">
      <c r="A34" s="66"/>
      <c r="B34" s="67"/>
      <c r="C34" s="67"/>
      <c r="D34" s="67"/>
      <c r="E34" s="67"/>
      <c r="F34" s="67"/>
      <c r="G34" s="67"/>
      <c r="H34" s="67"/>
      <c r="I34" s="72"/>
      <c r="J34" s="72"/>
      <c r="K34" s="72"/>
      <c r="L34" s="72"/>
      <c r="M34" s="72"/>
      <c r="N34" s="72"/>
      <c r="O34" s="72"/>
      <c r="P34" s="72"/>
      <c r="Q34" s="72"/>
      <c r="R34" s="73" t="s">
        <v>41</v>
      </c>
      <c r="S34" s="55" t="s">
        <v>36</v>
      </c>
      <c r="T34" s="76">
        <v>214</v>
      </c>
      <c r="U34" s="76">
        <v>216</v>
      </c>
      <c r="V34" s="76">
        <v>218</v>
      </c>
      <c r="W34" s="76">
        <v>220</v>
      </c>
      <c r="X34" s="76">
        <v>222</v>
      </c>
      <c r="Y34" s="77">
        <f>SUM(T34:X34)</f>
        <v>1090</v>
      </c>
      <c r="Z34" s="71">
        <v>2025</v>
      </c>
    </row>
    <row r="35" spans="1:74" s="6" customFormat="1" ht="62.25" customHeight="1" x14ac:dyDescent="0.3">
      <c r="A35" s="66">
        <v>6</v>
      </c>
      <c r="B35" s="67">
        <v>0</v>
      </c>
      <c r="C35" s="67">
        <v>1</v>
      </c>
      <c r="D35" s="67">
        <v>0</v>
      </c>
      <c r="E35" s="67">
        <v>8</v>
      </c>
      <c r="F35" s="67">
        <v>0</v>
      </c>
      <c r="G35" s="67">
        <v>1</v>
      </c>
      <c r="H35" s="67">
        <v>0</v>
      </c>
      <c r="I35" s="67">
        <v>2</v>
      </c>
      <c r="J35" s="67">
        <v>1</v>
      </c>
      <c r="K35" s="67">
        <v>0</v>
      </c>
      <c r="L35" s="67">
        <v>1</v>
      </c>
      <c r="M35" s="67">
        <v>1</v>
      </c>
      <c r="N35" s="67">
        <v>0</v>
      </c>
      <c r="O35" s="67">
        <v>6</v>
      </c>
      <c r="P35" s="67">
        <v>8</v>
      </c>
      <c r="Q35" s="67">
        <v>0</v>
      </c>
      <c r="R35" s="79" t="s">
        <v>42</v>
      </c>
      <c r="S35" s="55" t="s">
        <v>43</v>
      </c>
      <c r="T35" s="80">
        <v>8510.67</v>
      </c>
      <c r="U35" s="80">
        <v>11254.578</v>
      </c>
      <c r="V35" s="80">
        <v>10947.328</v>
      </c>
      <c r="W35" s="80">
        <v>10982.513000000001</v>
      </c>
      <c r="X35" s="80">
        <v>10982.513000000001</v>
      </c>
      <c r="Y35" s="70">
        <f>SUM(T35:X35)</f>
        <v>52677.601999999999</v>
      </c>
      <c r="Z35" s="71">
        <v>2025</v>
      </c>
    </row>
    <row r="36" spans="1:74" s="6" customFormat="1" x14ac:dyDescent="0.3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79" t="s">
        <v>44</v>
      </c>
      <c r="S36" s="55" t="s">
        <v>45</v>
      </c>
      <c r="T36" s="81">
        <v>1</v>
      </c>
      <c r="U36" s="81">
        <v>1</v>
      </c>
      <c r="V36" s="81">
        <v>1</v>
      </c>
      <c r="W36" s="81">
        <v>1</v>
      </c>
      <c r="X36" s="81">
        <v>1</v>
      </c>
      <c r="Y36" s="81">
        <v>1</v>
      </c>
      <c r="Z36" s="71">
        <v>2025</v>
      </c>
    </row>
    <row r="37" spans="1:74" s="6" customFormat="1" ht="52.5" customHeight="1" x14ac:dyDescent="0.3">
      <c r="A37" s="66">
        <v>6</v>
      </c>
      <c r="B37" s="67">
        <v>0</v>
      </c>
      <c r="C37" s="67">
        <v>1</v>
      </c>
      <c r="D37" s="67">
        <v>0</v>
      </c>
      <c r="E37" s="67">
        <v>8</v>
      </c>
      <c r="F37" s="67">
        <v>0</v>
      </c>
      <c r="G37" s="67">
        <v>1</v>
      </c>
      <c r="H37" s="67">
        <v>0</v>
      </c>
      <c r="I37" s="67">
        <v>2</v>
      </c>
      <c r="J37" s="67">
        <v>1</v>
      </c>
      <c r="K37" s="67">
        <v>0</v>
      </c>
      <c r="L37" s="67">
        <v>1</v>
      </c>
      <c r="M37" s="67" t="s">
        <v>46</v>
      </c>
      <c r="N37" s="67">
        <v>0</v>
      </c>
      <c r="O37" s="67">
        <v>6</v>
      </c>
      <c r="P37" s="67">
        <v>8</v>
      </c>
      <c r="Q37" s="67">
        <v>0</v>
      </c>
      <c r="R37" s="79" t="s">
        <v>47</v>
      </c>
      <c r="S37" s="55" t="s">
        <v>43</v>
      </c>
      <c r="T37" s="80">
        <v>86</v>
      </c>
      <c r="U37" s="80">
        <v>86</v>
      </c>
      <c r="V37" s="80">
        <v>206.7</v>
      </c>
      <c r="W37" s="80">
        <v>110.935</v>
      </c>
      <c r="X37" s="80">
        <v>110.935</v>
      </c>
      <c r="Y37" s="70">
        <f>SUM(T37:X37)</f>
        <v>600.56999999999994</v>
      </c>
      <c r="Z37" s="71">
        <v>2025</v>
      </c>
    </row>
    <row r="38" spans="1:74" s="6" customFormat="1" ht="72" customHeight="1" x14ac:dyDescent="0.3">
      <c r="A38" s="6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79" t="s">
        <v>48</v>
      </c>
      <c r="S38" s="55" t="s">
        <v>49</v>
      </c>
      <c r="T38" s="81">
        <v>67</v>
      </c>
      <c r="U38" s="81">
        <v>67</v>
      </c>
      <c r="V38" s="81">
        <v>67</v>
      </c>
      <c r="W38" s="81">
        <v>67</v>
      </c>
      <c r="X38" s="81">
        <v>67</v>
      </c>
      <c r="Y38" s="81">
        <v>67</v>
      </c>
      <c r="Z38" s="71">
        <v>2025</v>
      </c>
    </row>
    <row r="39" spans="1:74" s="6" customFormat="1" ht="61.5" customHeight="1" x14ac:dyDescent="0.3">
      <c r="A39" s="66">
        <v>6</v>
      </c>
      <c r="B39" s="67">
        <v>0</v>
      </c>
      <c r="C39" s="67">
        <v>1</v>
      </c>
      <c r="D39" s="67">
        <v>0</v>
      </c>
      <c r="E39" s="67">
        <v>8</v>
      </c>
      <c r="F39" s="67">
        <v>0</v>
      </c>
      <c r="G39" s="67">
        <v>1</v>
      </c>
      <c r="H39" s="67">
        <v>0</v>
      </c>
      <c r="I39" s="67">
        <v>2</v>
      </c>
      <c r="J39" s="67">
        <v>1</v>
      </c>
      <c r="K39" s="67">
        <v>0</v>
      </c>
      <c r="L39" s="67">
        <v>1</v>
      </c>
      <c r="M39" s="67">
        <v>2</v>
      </c>
      <c r="N39" s="67">
        <v>0</v>
      </c>
      <c r="O39" s="67">
        <v>0</v>
      </c>
      <c r="P39" s="67">
        <v>4</v>
      </c>
      <c r="Q39" s="67">
        <v>0</v>
      </c>
      <c r="R39" s="79" t="s">
        <v>50</v>
      </c>
      <c r="S39" s="55" t="s">
        <v>43</v>
      </c>
      <c r="T39" s="80">
        <v>50</v>
      </c>
      <c r="U39" s="80">
        <v>0</v>
      </c>
      <c r="V39" s="80">
        <v>0</v>
      </c>
      <c r="W39" s="80">
        <v>0</v>
      </c>
      <c r="X39" s="80">
        <v>0</v>
      </c>
      <c r="Y39" s="80">
        <f>T39</f>
        <v>50</v>
      </c>
      <c r="Z39" s="71">
        <v>2025</v>
      </c>
    </row>
    <row r="40" spans="1:74" s="6" customFormat="1" ht="55.5" customHeight="1" x14ac:dyDescent="0.3">
      <c r="A40" s="66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79" t="s">
        <v>51</v>
      </c>
      <c r="S40" s="55" t="s">
        <v>36</v>
      </c>
      <c r="T40" s="81">
        <v>1</v>
      </c>
      <c r="U40" s="81">
        <v>0</v>
      </c>
      <c r="V40" s="81">
        <v>0</v>
      </c>
      <c r="W40" s="81">
        <v>0</v>
      </c>
      <c r="X40" s="81">
        <v>0</v>
      </c>
      <c r="Y40" s="81">
        <f>T40+U40+W40+V40+X40</f>
        <v>1</v>
      </c>
      <c r="Z40" s="71">
        <v>2025</v>
      </c>
    </row>
    <row r="41" spans="1:74" s="6" customFormat="1" ht="54.75" customHeight="1" x14ac:dyDescent="0.3">
      <c r="A41" s="66">
        <v>6</v>
      </c>
      <c r="B41" s="67">
        <v>0</v>
      </c>
      <c r="C41" s="67">
        <v>1</v>
      </c>
      <c r="D41" s="67">
        <v>0</v>
      </c>
      <c r="E41" s="67">
        <v>8</v>
      </c>
      <c r="F41" s="67">
        <v>0</v>
      </c>
      <c r="G41" s="67">
        <v>1</v>
      </c>
      <c r="H41" s="67">
        <v>0</v>
      </c>
      <c r="I41" s="67">
        <v>2</v>
      </c>
      <c r="J41" s="67">
        <v>1</v>
      </c>
      <c r="K41" s="67">
        <v>0</v>
      </c>
      <c r="L41" s="67">
        <v>1</v>
      </c>
      <c r="M41" s="67">
        <v>2</v>
      </c>
      <c r="N41" s="67">
        <v>0</v>
      </c>
      <c r="O41" s="67">
        <v>0</v>
      </c>
      <c r="P41" s="67">
        <v>3</v>
      </c>
      <c r="Q41" s="67">
        <v>0</v>
      </c>
      <c r="R41" s="79" t="s">
        <v>52</v>
      </c>
      <c r="S41" s="55" t="s">
        <v>43</v>
      </c>
      <c r="T41" s="80">
        <v>1230</v>
      </c>
      <c r="U41" s="80">
        <v>7929.5259999999998</v>
      </c>
      <c r="V41" s="80">
        <v>206.7</v>
      </c>
      <c r="W41" s="80">
        <v>0</v>
      </c>
      <c r="X41" s="80">
        <v>0</v>
      </c>
      <c r="Y41" s="80">
        <f>SUM(T41:X41)</f>
        <v>9366.2260000000006</v>
      </c>
      <c r="Z41" s="71">
        <v>2025</v>
      </c>
    </row>
    <row r="42" spans="1:74" s="6" customFormat="1" ht="39.75" x14ac:dyDescent="0.3">
      <c r="A42" s="66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79" t="s">
        <v>53</v>
      </c>
      <c r="S42" s="55" t="s">
        <v>36</v>
      </c>
      <c r="T42" s="81">
        <v>1</v>
      </c>
      <c r="U42" s="81">
        <v>1</v>
      </c>
      <c r="V42" s="81">
        <v>1</v>
      </c>
      <c r="W42" s="81">
        <v>0</v>
      </c>
      <c r="X42" s="81">
        <v>0</v>
      </c>
      <c r="Y42" s="81">
        <f>SUM(T42:X42)</f>
        <v>3</v>
      </c>
      <c r="Z42" s="71">
        <v>2025</v>
      </c>
    </row>
    <row r="43" spans="1:74" s="6" customFormat="1" ht="39.75" x14ac:dyDescent="0.3">
      <c r="A43" s="66">
        <v>6</v>
      </c>
      <c r="B43" s="67">
        <v>0</v>
      </c>
      <c r="C43" s="67">
        <v>1</v>
      </c>
      <c r="D43" s="67">
        <v>0</v>
      </c>
      <c r="E43" s="67">
        <v>8</v>
      </c>
      <c r="F43" s="67">
        <v>0</v>
      </c>
      <c r="G43" s="67">
        <v>1</v>
      </c>
      <c r="H43" s="67">
        <v>0</v>
      </c>
      <c r="I43" s="67">
        <v>2</v>
      </c>
      <c r="J43" s="67">
        <v>1</v>
      </c>
      <c r="K43" s="67">
        <v>0</v>
      </c>
      <c r="L43" s="67">
        <v>1</v>
      </c>
      <c r="M43" s="67">
        <v>2</v>
      </c>
      <c r="N43" s="67">
        <v>0</v>
      </c>
      <c r="O43" s="67">
        <v>0</v>
      </c>
      <c r="P43" s="67">
        <v>5</v>
      </c>
      <c r="Q43" s="67">
        <v>0</v>
      </c>
      <c r="R43" s="79" t="s">
        <v>54</v>
      </c>
      <c r="S43" s="55" t="s">
        <v>43</v>
      </c>
      <c r="T43" s="80">
        <v>4.0250000000000004</v>
      </c>
      <c r="U43" s="80">
        <v>0</v>
      </c>
      <c r="V43" s="80">
        <v>0</v>
      </c>
      <c r="W43" s="80">
        <v>0</v>
      </c>
      <c r="X43" s="80">
        <v>0</v>
      </c>
      <c r="Y43" s="80">
        <f>SUM(T43:X43)</f>
        <v>4.0250000000000004</v>
      </c>
      <c r="Z43" s="71">
        <v>2025</v>
      </c>
    </row>
    <row r="44" spans="1:74" s="6" customFormat="1" ht="39.75" x14ac:dyDescent="0.3">
      <c r="A44" s="66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79" t="s">
        <v>55</v>
      </c>
      <c r="S44" s="55" t="s">
        <v>36</v>
      </c>
      <c r="T44" s="81">
        <v>1</v>
      </c>
      <c r="U44" s="81">
        <v>0</v>
      </c>
      <c r="V44" s="81">
        <v>0</v>
      </c>
      <c r="W44" s="81">
        <v>0</v>
      </c>
      <c r="X44" s="81">
        <v>0</v>
      </c>
      <c r="Y44" s="81">
        <f>SUM(T44:X44)</f>
        <v>1</v>
      </c>
      <c r="Z44" s="71">
        <v>2025</v>
      </c>
    </row>
    <row r="45" spans="1:74" s="65" customFormat="1" ht="25.5" x14ac:dyDescent="0.3">
      <c r="A45" s="60">
        <v>6</v>
      </c>
      <c r="B45" s="61">
        <v>0</v>
      </c>
      <c r="C45" s="61">
        <v>1</v>
      </c>
      <c r="D45" s="61">
        <v>0</v>
      </c>
      <c r="E45" s="61">
        <v>8</v>
      </c>
      <c r="F45" s="61">
        <v>0</v>
      </c>
      <c r="G45" s="61">
        <v>1</v>
      </c>
      <c r="H45" s="61">
        <v>0</v>
      </c>
      <c r="I45" s="61">
        <v>2</v>
      </c>
      <c r="J45" s="61">
        <v>1</v>
      </c>
      <c r="K45" s="61">
        <v>0</v>
      </c>
      <c r="L45" s="61">
        <v>2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73" t="s">
        <v>56</v>
      </c>
      <c r="S45" s="59" t="s">
        <v>24</v>
      </c>
      <c r="T45" s="82">
        <f>T49+T52+T54+T56</f>
        <v>43657.530000000006</v>
      </c>
      <c r="U45" s="82">
        <f>U49+U52+U54+U56+U58+U60+U62</f>
        <v>65942.23</v>
      </c>
      <c r="V45" s="82">
        <v>58244.349000000002</v>
      </c>
      <c r="W45" s="82">
        <f>W49+W52+W54+W56</f>
        <v>55944.587</v>
      </c>
      <c r="X45" s="82">
        <f>X49+X52+X54+X56</f>
        <v>55944.587</v>
      </c>
      <c r="Y45" s="82">
        <f>Y49+Y52+Y54+Y56+Y58+Y60+Y62+Y64</f>
        <v>279733.28300000005</v>
      </c>
      <c r="Z45" s="64">
        <v>2025</v>
      </c>
    </row>
    <row r="46" spans="1:74" ht="53.25" customHeight="1" x14ac:dyDescent="0.3">
      <c r="A46" s="66"/>
      <c r="B46" s="67"/>
      <c r="C46" s="67"/>
      <c r="D46" s="67"/>
      <c r="E46" s="67"/>
      <c r="F46" s="67"/>
      <c r="G46" s="67"/>
      <c r="H46" s="67"/>
      <c r="I46" s="72"/>
      <c r="J46" s="72"/>
      <c r="K46" s="72"/>
      <c r="L46" s="72"/>
      <c r="M46" s="72"/>
      <c r="N46" s="72"/>
      <c r="O46" s="72"/>
      <c r="P46" s="72"/>
      <c r="Q46" s="72"/>
      <c r="R46" s="73" t="s">
        <v>57</v>
      </c>
      <c r="S46" s="55" t="s">
        <v>58</v>
      </c>
      <c r="T46" s="63">
        <v>91.55</v>
      </c>
      <c r="U46" s="63">
        <v>91.6</v>
      </c>
      <c r="V46" s="63">
        <v>91.65</v>
      </c>
      <c r="W46" s="63">
        <v>91.7</v>
      </c>
      <c r="X46" s="63">
        <v>91.75</v>
      </c>
      <c r="Y46" s="63">
        <f>X46</f>
        <v>91.75</v>
      </c>
      <c r="Z46" s="71">
        <v>2025</v>
      </c>
      <c r="AA46" s="5"/>
      <c r="BT46" s="1"/>
      <c r="BU46" s="1"/>
      <c r="BV46" s="1"/>
    </row>
    <row r="47" spans="1:74" ht="60" customHeight="1" x14ac:dyDescent="0.3">
      <c r="A47" s="66"/>
      <c r="B47" s="67"/>
      <c r="C47" s="67"/>
      <c r="D47" s="67"/>
      <c r="E47" s="67"/>
      <c r="F47" s="67"/>
      <c r="G47" s="67"/>
      <c r="H47" s="67"/>
      <c r="I47" s="72"/>
      <c r="J47" s="72"/>
      <c r="K47" s="72"/>
      <c r="L47" s="72"/>
      <c r="M47" s="72"/>
      <c r="N47" s="72"/>
      <c r="O47" s="72"/>
      <c r="P47" s="72"/>
      <c r="Q47" s="72"/>
      <c r="R47" s="73" t="s">
        <v>59</v>
      </c>
      <c r="S47" s="55" t="s">
        <v>60</v>
      </c>
      <c r="T47" s="83">
        <v>4785</v>
      </c>
      <c r="U47" s="83">
        <v>4800</v>
      </c>
      <c r="V47" s="83">
        <v>4850</v>
      </c>
      <c r="W47" s="83">
        <v>4900</v>
      </c>
      <c r="X47" s="83">
        <v>4950</v>
      </c>
      <c r="Y47" s="77">
        <f>X47</f>
        <v>4950</v>
      </c>
      <c r="Z47" s="71">
        <v>2025</v>
      </c>
      <c r="AA47" s="5"/>
      <c r="BT47" s="1"/>
      <c r="BU47" s="1"/>
      <c r="BV47" s="1"/>
    </row>
    <row r="48" spans="1:74" ht="38.25" x14ac:dyDescent="0.3">
      <c r="A48" s="66"/>
      <c r="B48" s="67"/>
      <c r="C48" s="67"/>
      <c r="D48" s="67"/>
      <c r="E48" s="67"/>
      <c r="F48" s="67"/>
      <c r="G48" s="67"/>
      <c r="H48" s="67"/>
      <c r="I48" s="72"/>
      <c r="J48" s="72"/>
      <c r="K48" s="72"/>
      <c r="L48" s="72"/>
      <c r="M48" s="72"/>
      <c r="N48" s="72"/>
      <c r="O48" s="72"/>
      <c r="P48" s="72"/>
      <c r="Q48" s="72"/>
      <c r="R48" s="73" t="s">
        <v>61</v>
      </c>
      <c r="S48" s="84" t="s">
        <v>24</v>
      </c>
      <c r="T48" s="85">
        <v>24.853000000000002</v>
      </c>
      <c r="U48" s="85">
        <v>25.100999999999999</v>
      </c>
      <c r="V48" s="85">
        <v>25.352</v>
      </c>
      <c r="W48" s="85">
        <v>25.606000000000002</v>
      </c>
      <c r="X48" s="85">
        <v>25.861999999999998</v>
      </c>
      <c r="Y48" s="86">
        <v>25.861999999999998</v>
      </c>
      <c r="Z48" s="71">
        <v>2025</v>
      </c>
      <c r="AA48" s="5"/>
      <c r="BT48" s="1"/>
      <c r="BU48" s="1"/>
      <c r="BV48" s="1"/>
    </row>
    <row r="49" spans="1:74" ht="55.5" customHeight="1" x14ac:dyDescent="0.3">
      <c r="A49" s="66">
        <v>6</v>
      </c>
      <c r="B49" s="67">
        <v>0</v>
      </c>
      <c r="C49" s="67">
        <v>1</v>
      </c>
      <c r="D49" s="67">
        <v>0</v>
      </c>
      <c r="E49" s="67">
        <v>8</v>
      </c>
      <c r="F49" s="67">
        <v>0</v>
      </c>
      <c r="G49" s="67">
        <v>1</v>
      </c>
      <c r="H49" s="67">
        <v>0</v>
      </c>
      <c r="I49" s="67">
        <v>2</v>
      </c>
      <c r="J49" s="67">
        <v>1</v>
      </c>
      <c r="K49" s="67">
        <v>0</v>
      </c>
      <c r="L49" s="67">
        <v>2</v>
      </c>
      <c r="M49" s="67">
        <v>2</v>
      </c>
      <c r="N49" s="67">
        <v>0</v>
      </c>
      <c r="O49" s="67">
        <v>0</v>
      </c>
      <c r="P49" s="67">
        <v>1</v>
      </c>
      <c r="Q49" s="67">
        <v>0</v>
      </c>
      <c r="R49" s="73" t="s">
        <v>62</v>
      </c>
      <c r="S49" s="55" t="s">
        <v>24</v>
      </c>
      <c r="T49" s="87">
        <v>11667.6</v>
      </c>
      <c r="U49" s="87">
        <v>11995.112999999999</v>
      </c>
      <c r="V49" s="87">
        <v>12757.71</v>
      </c>
      <c r="W49" s="87">
        <v>12193.489</v>
      </c>
      <c r="X49" s="87">
        <v>12193.489</v>
      </c>
      <c r="Y49" s="87">
        <f>T49+U49+V49+W49+X49</f>
        <v>60807.400999999998</v>
      </c>
      <c r="Z49" s="71">
        <v>2025</v>
      </c>
      <c r="AA49" s="5"/>
      <c r="BT49" s="1"/>
      <c r="BU49" s="1"/>
      <c r="BV49" s="1"/>
    </row>
    <row r="50" spans="1:74" ht="38.25" x14ac:dyDescent="0.3">
      <c r="A50" s="66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73" t="s">
        <v>63</v>
      </c>
      <c r="S50" s="55" t="s">
        <v>36</v>
      </c>
      <c r="T50" s="76">
        <v>125</v>
      </c>
      <c r="U50" s="76">
        <v>127</v>
      </c>
      <c r="V50" s="76">
        <v>130</v>
      </c>
      <c r="W50" s="76">
        <v>132</v>
      </c>
      <c r="X50" s="76">
        <v>135</v>
      </c>
      <c r="Y50" s="77">
        <v>135</v>
      </c>
      <c r="Z50" s="71">
        <v>2025</v>
      </c>
      <c r="AA50" s="5"/>
      <c r="BT50" s="1"/>
      <c r="BU50" s="1"/>
      <c r="BV50" s="1"/>
    </row>
    <row r="51" spans="1:74" ht="55.5" customHeight="1" x14ac:dyDescent="0.3">
      <c r="A51" s="66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73" t="s">
        <v>64</v>
      </c>
      <c r="S51" s="55" t="s">
        <v>36</v>
      </c>
      <c r="T51" s="76">
        <v>25</v>
      </c>
      <c r="U51" s="76">
        <v>27</v>
      </c>
      <c r="V51" s="76">
        <v>30</v>
      </c>
      <c r="W51" s="76">
        <v>33</v>
      </c>
      <c r="X51" s="76">
        <v>35</v>
      </c>
      <c r="Y51" s="77">
        <f>T51+U51+V51+W51+X51</f>
        <v>150</v>
      </c>
      <c r="Z51" s="71">
        <v>2025</v>
      </c>
      <c r="AA51" s="5"/>
      <c r="BT51" s="1"/>
      <c r="BU51" s="1"/>
      <c r="BV51" s="1"/>
    </row>
    <row r="52" spans="1:74" s="2" customFormat="1" ht="74.25" customHeight="1" x14ac:dyDescent="0.3">
      <c r="A52" s="66">
        <v>6</v>
      </c>
      <c r="B52" s="67">
        <v>0</v>
      </c>
      <c r="C52" s="67">
        <v>1</v>
      </c>
      <c r="D52" s="67">
        <v>0</v>
      </c>
      <c r="E52" s="67">
        <v>8</v>
      </c>
      <c r="F52" s="67">
        <v>0</v>
      </c>
      <c r="G52" s="67">
        <v>1</v>
      </c>
      <c r="H52" s="67">
        <v>0</v>
      </c>
      <c r="I52" s="67">
        <v>2</v>
      </c>
      <c r="J52" s="67">
        <v>1</v>
      </c>
      <c r="K52" s="67">
        <v>0</v>
      </c>
      <c r="L52" s="67">
        <v>2</v>
      </c>
      <c r="M52" s="67">
        <v>1</v>
      </c>
      <c r="N52" s="67">
        <v>0</v>
      </c>
      <c r="O52" s="67">
        <v>6</v>
      </c>
      <c r="P52" s="67">
        <v>8</v>
      </c>
      <c r="Q52" s="67">
        <v>0</v>
      </c>
      <c r="R52" s="79" t="s">
        <v>65</v>
      </c>
      <c r="S52" s="55" t="s">
        <v>24</v>
      </c>
      <c r="T52" s="63">
        <v>31561.13</v>
      </c>
      <c r="U52" s="63">
        <v>44411.222000000002</v>
      </c>
      <c r="V52" s="63">
        <v>43348.771999999997</v>
      </c>
      <c r="W52" s="63">
        <v>43313.587</v>
      </c>
      <c r="X52" s="63">
        <v>43313.587</v>
      </c>
      <c r="Y52" s="70">
        <f>SUM(T52:X52)</f>
        <v>205948.29800000001</v>
      </c>
      <c r="Z52" s="71">
        <v>2025</v>
      </c>
    </row>
    <row r="53" spans="1:74" s="2" customFormat="1" ht="46.5" customHeight="1" x14ac:dyDescent="0.3">
      <c r="A53" s="66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79" t="s">
        <v>66</v>
      </c>
      <c r="S53" s="55" t="s">
        <v>36</v>
      </c>
      <c r="T53" s="76">
        <v>232</v>
      </c>
      <c r="U53" s="76">
        <v>232</v>
      </c>
      <c r="V53" s="76">
        <v>232</v>
      </c>
      <c r="W53" s="76">
        <v>232</v>
      </c>
      <c r="X53" s="76">
        <v>232</v>
      </c>
      <c r="Y53" s="76">
        <v>232</v>
      </c>
      <c r="Z53" s="71">
        <v>2025</v>
      </c>
    </row>
    <row r="54" spans="1:74" s="2" customFormat="1" ht="59.25" customHeight="1" x14ac:dyDescent="0.3">
      <c r="A54" s="66">
        <v>6</v>
      </c>
      <c r="B54" s="67">
        <v>0</v>
      </c>
      <c r="C54" s="67">
        <v>1</v>
      </c>
      <c r="D54" s="67">
        <v>0</v>
      </c>
      <c r="E54" s="67">
        <v>8</v>
      </c>
      <c r="F54" s="67">
        <v>0</v>
      </c>
      <c r="G54" s="67">
        <v>1</v>
      </c>
      <c r="H54" s="67">
        <v>0</v>
      </c>
      <c r="I54" s="67">
        <v>2</v>
      </c>
      <c r="J54" s="67">
        <v>1</v>
      </c>
      <c r="K54" s="67">
        <v>0</v>
      </c>
      <c r="L54" s="67">
        <v>2</v>
      </c>
      <c r="M54" s="88" t="s">
        <v>46</v>
      </c>
      <c r="N54" s="67">
        <v>0</v>
      </c>
      <c r="O54" s="67">
        <v>6</v>
      </c>
      <c r="P54" s="67">
        <v>8</v>
      </c>
      <c r="Q54" s="67">
        <v>0</v>
      </c>
      <c r="R54" s="79" t="s">
        <v>67</v>
      </c>
      <c r="S54" s="55" t="s">
        <v>24</v>
      </c>
      <c r="T54" s="63">
        <v>318.8</v>
      </c>
      <c r="U54" s="63">
        <v>319</v>
      </c>
      <c r="V54" s="63">
        <v>437.86700000000002</v>
      </c>
      <c r="W54" s="63">
        <v>437.51100000000002</v>
      </c>
      <c r="X54" s="63">
        <v>437.51100000000002</v>
      </c>
      <c r="Y54" s="70">
        <f>SUM(T54:X54)</f>
        <v>1950.6889999999999</v>
      </c>
      <c r="Z54" s="71">
        <v>2025</v>
      </c>
    </row>
    <row r="55" spans="1:74" s="90" customFormat="1" ht="43.5" customHeight="1" x14ac:dyDescent="0.3">
      <c r="A55" s="66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89" t="s">
        <v>68</v>
      </c>
      <c r="S55" s="55" t="s">
        <v>60</v>
      </c>
      <c r="T55" s="76">
        <v>232</v>
      </c>
      <c r="U55" s="76">
        <v>232</v>
      </c>
      <c r="V55" s="76">
        <v>232</v>
      </c>
      <c r="W55" s="76">
        <v>232</v>
      </c>
      <c r="X55" s="76">
        <v>232</v>
      </c>
      <c r="Y55" s="77">
        <v>232</v>
      </c>
      <c r="Z55" s="71">
        <v>2025</v>
      </c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</row>
    <row r="56" spans="1:74" s="36" customFormat="1" ht="39" customHeight="1" x14ac:dyDescent="0.3">
      <c r="A56" s="66">
        <v>6</v>
      </c>
      <c r="B56" s="67">
        <v>0</v>
      </c>
      <c r="C56" s="67">
        <v>1</v>
      </c>
      <c r="D56" s="67">
        <v>0</v>
      </c>
      <c r="E56" s="67">
        <v>8</v>
      </c>
      <c r="F56" s="67">
        <v>0</v>
      </c>
      <c r="G56" s="67">
        <v>1</v>
      </c>
      <c r="H56" s="67">
        <v>0</v>
      </c>
      <c r="I56" s="67">
        <v>2</v>
      </c>
      <c r="J56" s="67">
        <v>1</v>
      </c>
      <c r="K56" s="67">
        <v>0</v>
      </c>
      <c r="L56" s="67">
        <v>2</v>
      </c>
      <c r="M56" s="67">
        <v>2</v>
      </c>
      <c r="N56" s="67">
        <v>0</v>
      </c>
      <c r="O56" s="67">
        <v>0</v>
      </c>
      <c r="P56" s="67">
        <v>3</v>
      </c>
      <c r="Q56" s="67">
        <v>0</v>
      </c>
      <c r="R56" s="79" t="s">
        <v>69</v>
      </c>
      <c r="S56" s="55" t="s">
        <v>43</v>
      </c>
      <c r="T56" s="63">
        <v>110</v>
      </c>
      <c r="U56" s="63">
        <v>200</v>
      </c>
      <c r="V56" s="63">
        <v>200</v>
      </c>
      <c r="W56" s="63">
        <v>0</v>
      </c>
      <c r="X56" s="63">
        <v>0</v>
      </c>
      <c r="Y56" s="70">
        <f>T56+U56+V56+W56+X56</f>
        <v>510</v>
      </c>
      <c r="Z56" s="71">
        <v>2025</v>
      </c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</row>
    <row r="57" spans="1:74" s="36" customFormat="1" ht="39" customHeight="1" x14ac:dyDescent="0.3">
      <c r="A57" s="66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79" t="s">
        <v>51</v>
      </c>
      <c r="S57" s="55" t="s">
        <v>36</v>
      </c>
      <c r="T57" s="76">
        <v>1</v>
      </c>
      <c r="U57" s="76">
        <v>1</v>
      </c>
      <c r="V57" s="76">
        <v>1</v>
      </c>
      <c r="W57" s="76">
        <v>0</v>
      </c>
      <c r="X57" s="76">
        <v>0</v>
      </c>
      <c r="Y57" s="77">
        <f>T57+U57+V57+W57+X57</f>
        <v>3</v>
      </c>
      <c r="Z57" s="71">
        <v>2025</v>
      </c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</row>
    <row r="58" spans="1:74" s="36" customFormat="1" ht="39" customHeight="1" x14ac:dyDescent="0.3">
      <c r="A58" s="66">
        <v>6</v>
      </c>
      <c r="B58" s="67">
        <v>0</v>
      </c>
      <c r="C58" s="67">
        <v>1</v>
      </c>
      <c r="D58" s="67">
        <v>0</v>
      </c>
      <c r="E58" s="67">
        <v>8</v>
      </c>
      <c r="F58" s="67">
        <v>0</v>
      </c>
      <c r="G58" s="67">
        <v>1</v>
      </c>
      <c r="H58" s="67">
        <v>0</v>
      </c>
      <c r="I58" s="67">
        <v>2</v>
      </c>
      <c r="J58" s="67">
        <v>1</v>
      </c>
      <c r="K58" s="67">
        <v>0</v>
      </c>
      <c r="L58" s="67">
        <v>2</v>
      </c>
      <c r="M58" s="67">
        <v>2</v>
      </c>
      <c r="N58" s="67">
        <v>0</v>
      </c>
      <c r="O58" s="67">
        <v>0</v>
      </c>
      <c r="P58" s="67">
        <v>6</v>
      </c>
      <c r="Q58" s="67">
        <v>0</v>
      </c>
      <c r="R58" s="79" t="s">
        <v>70</v>
      </c>
      <c r="S58" s="55" t="s">
        <v>43</v>
      </c>
      <c r="T58" s="63">
        <v>0</v>
      </c>
      <c r="U58" s="63">
        <v>6244.8530000000001</v>
      </c>
      <c r="V58" s="63">
        <v>0</v>
      </c>
      <c r="W58" s="63">
        <v>0</v>
      </c>
      <c r="X58" s="63">
        <v>0</v>
      </c>
      <c r="Y58" s="70">
        <f>SUM(T58:X58)</f>
        <v>6244.8530000000001</v>
      </c>
      <c r="Z58" s="71">
        <v>2025</v>
      </c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</row>
    <row r="59" spans="1:74" s="36" customFormat="1" ht="60" customHeight="1" x14ac:dyDescent="0.3">
      <c r="A59" s="66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79" t="s">
        <v>71</v>
      </c>
      <c r="S59" s="55" t="s">
        <v>36</v>
      </c>
      <c r="T59" s="76">
        <v>0</v>
      </c>
      <c r="U59" s="76">
        <v>1</v>
      </c>
      <c r="V59" s="76">
        <v>0</v>
      </c>
      <c r="W59" s="76">
        <v>0</v>
      </c>
      <c r="X59" s="76">
        <v>0</v>
      </c>
      <c r="Y59" s="77">
        <v>1</v>
      </c>
      <c r="Z59" s="71">
        <v>2025</v>
      </c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</row>
    <row r="60" spans="1:74" s="36" customFormat="1" ht="64.5" customHeight="1" x14ac:dyDescent="0.3">
      <c r="A60" s="66">
        <v>6</v>
      </c>
      <c r="B60" s="67">
        <v>0</v>
      </c>
      <c r="C60" s="67">
        <v>1</v>
      </c>
      <c r="D60" s="67">
        <v>0</v>
      </c>
      <c r="E60" s="67">
        <v>8</v>
      </c>
      <c r="F60" s="67">
        <v>0</v>
      </c>
      <c r="G60" s="67">
        <v>1</v>
      </c>
      <c r="H60" s="67">
        <v>0</v>
      </c>
      <c r="I60" s="67">
        <v>2</v>
      </c>
      <c r="J60" s="67">
        <v>1</v>
      </c>
      <c r="K60" s="67">
        <v>0</v>
      </c>
      <c r="L60" s="67">
        <v>2</v>
      </c>
      <c r="M60" s="67">
        <v>2</v>
      </c>
      <c r="N60" s="67">
        <v>0</v>
      </c>
      <c r="O60" s="67">
        <v>0</v>
      </c>
      <c r="P60" s="67">
        <v>7</v>
      </c>
      <c r="Q60" s="67">
        <v>0</v>
      </c>
      <c r="R60" s="79" t="s">
        <v>72</v>
      </c>
      <c r="S60" s="55" t="s">
        <v>43</v>
      </c>
      <c r="T60" s="63">
        <v>0</v>
      </c>
      <c r="U60" s="63">
        <v>2542.0419999999999</v>
      </c>
      <c r="V60" s="63">
        <v>0</v>
      </c>
      <c r="W60" s="63">
        <v>0</v>
      </c>
      <c r="X60" s="63">
        <v>0</v>
      </c>
      <c r="Y60" s="77">
        <f>SUM(T60:X60)</f>
        <v>2542.0419999999999</v>
      </c>
      <c r="Z60" s="71">
        <v>2025</v>
      </c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</row>
    <row r="61" spans="1:74" s="36" customFormat="1" ht="39" customHeight="1" x14ac:dyDescent="0.3">
      <c r="A61" s="66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79" t="s">
        <v>73</v>
      </c>
      <c r="S61" s="55" t="s">
        <v>36</v>
      </c>
      <c r="T61" s="76">
        <v>0</v>
      </c>
      <c r="U61" s="76">
        <v>1</v>
      </c>
      <c r="V61" s="76">
        <v>0</v>
      </c>
      <c r="W61" s="76">
        <v>0</v>
      </c>
      <c r="X61" s="76">
        <v>0</v>
      </c>
      <c r="Y61" s="77">
        <v>1</v>
      </c>
      <c r="Z61" s="71">
        <v>2025</v>
      </c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</row>
    <row r="62" spans="1:74" s="36" customFormat="1" ht="39" customHeight="1" x14ac:dyDescent="0.3">
      <c r="A62" s="66">
        <v>6</v>
      </c>
      <c r="B62" s="67">
        <v>0</v>
      </c>
      <c r="C62" s="67">
        <v>1</v>
      </c>
      <c r="D62" s="67">
        <v>0</v>
      </c>
      <c r="E62" s="67">
        <v>8</v>
      </c>
      <c r="F62" s="67">
        <v>0</v>
      </c>
      <c r="G62" s="67">
        <v>1</v>
      </c>
      <c r="H62" s="67">
        <v>0</v>
      </c>
      <c r="I62" s="67">
        <v>2</v>
      </c>
      <c r="J62" s="67">
        <v>1</v>
      </c>
      <c r="K62" s="67">
        <v>0</v>
      </c>
      <c r="L62" s="67">
        <v>2</v>
      </c>
      <c r="M62" s="67">
        <v>1</v>
      </c>
      <c r="N62" s="67">
        <v>0</v>
      </c>
      <c r="O62" s="67">
        <v>9</v>
      </c>
      <c r="P62" s="67">
        <v>2</v>
      </c>
      <c r="Q62" s="67">
        <v>0</v>
      </c>
      <c r="R62" s="79" t="s">
        <v>74</v>
      </c>
      <c r="S62" s="55" t="s">
        <v>43</v>
      </c>
      <c r="T62" s="63">
        <v>0</v>
      </c>
      <c r="U62" s="63">
        <v>230</v>
      </c>
      <c r="V62" s="63">
        <v>0</v>
      </c>
      <c r="W62" s="63">
        <v>0</v>
      </c>
      <c r="X62" s="63">
        <v>0</v>
      </c>
      <c r="Y62" s="70">
        <f>SUM(T62:X62)</f>
        <v>230</v>
      </c>
      <c r="Z62" s="71">
        <v>2025</v>
      </c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</row>
    <row r="63" spans="1:74" s="36" customFormat="1" ht="39" customHeight="1" x14ac:dyDescent="0.3">
      <c r="A63" s="66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79" t="s">
        <v>51</v>
      </c>
      <c r="S63" s="55" t="s">
        <v>36</v>
      </c>
      <c r="T63" s="76">
        <v>0</v>
      </c>
      <c r="U63" s="76">
        <v>1</v>
      </c>
      <c r="V63" s="76">
        <v>0</v>
      </c>
      <c r="W63" s="76">
        <v>0</v>
      </c>
      <c r="X63" s="76">
        <v>0</v>
      </c>
      <c r="Y63" s="77">
        <v>1</v>
      </c>
      <c r="Z63" s="71">
        <v>2025</v>
      </c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</row>
    <row r="64" spans="1:74" s="36" customFormat="1" ht="77.25" customHeight="1" x14ac:dyDescent="0.3">
      <c r="A64" s="66">
        <v>6</v>
      </c>
      <c r="B64" s="67">
        <v>0</v>
      </c>
      <c r="C64" s="67">
        <v>1</v>
      </c>
      <c r="D64" s="67">
        <v>0</v>
      </c>
      <c r="E64" s="67">
        <v>8</v>
      </c>
      <c r="F64" s="67">
        <v>0</v>
      </c>
      <c r="G64" s="67">
        <v>1</v>
      </c>
      <c r="H64" s="67">
        <v>0</v>
      </c>
      <c r="I64" s="67">
        <v>2</v>
      </c>
      <c r="J64" s="67">
        <v>1</v>
      </c>
      <c r="K64" s="67">
        <v>0</v>
      </c>
      <c r="L64" s="67">
        <v>2</v>
      </c>
      <c r="M64" s="67">
        <v>2</v>
      </c>
      <c r="N64" s="67">
        <v>0</v>
      </c>
      <c r="O64" s="67">
        <v>0</v>
      </c>
      <c r="P64" s="67">
        <v>8</v>
      </c>
      <c r="Q64" s="67">
        <v>0</v>
      </c>
      <c r="R64" s="79" t="s">
        <v>75</v>
      </c>
      <c r="S64" s="55" t="s">
        <v>43</v>
      </c>
      <c r="T64" s="63">
        <v>0</v>
      </c>
      <c r="U64" s="63">
        <v>0</v>
      </c>
      <c r="V64" s="63">
        <v>1500</v>
      </c>
      <c r="W64" s="63">
        <v>0</v>
      </c>
      <c r="X64" s="63">
        <v>0</v>
      </c>
      <c r="Y64" s="70">
        <f>SUM(T64:X64)</f>
        <v>1500</v>
      </c>
      <c r="Z64" s="71">
        <v>2025</v>
      </c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</row>
    <row r="65" spans="1:74" s="36" customFormat="1" ht="39" customHeight="1" x14ac:dyDescent="0.3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79" t="s">
        <v>76</v>
      </c>
      <c r="S65" s="55" t="s">
        <v>36</v>
      </c>
      <c r="T65" s="76">
        <v>0</v>
      </c>
      <c r="U65" s="76">
        <v>0</v>
      </c>
      <c r="V65" s="76">
        <v>1</v>
      </c>
      <c r="W65" s="76">
        <v>0</v>
      </c>
      <c r="X65" s="76">
        <v>0</v>
      </c>
      <c r="Y65" s="77">
        <f>SUM(T65:X65)</f>
        <v>1</v>
      </c>
      <c r="Z65" s="71">
        <v>2025</v>
      </c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</row>
    <row r="66" spans="1:74" s="36" customFormat="1" ht="79.5" customHeight="1" x14ac:dyDescent="0.3">
      <c r="A66" s="66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73" t="s">
        <v>77</v>
      </c>
      <c r="S66" s="55" t="s">
        <v>78</v>
      </c>
      <c r="T66" s="76">
        <v>1</v>
      </c>
      <c r="U66" s="76">
        <v>1</v>
      </c>
      <c r="V66" s="76">
        <v>1</v>
      </c>
      <c r="W66" s="76">
        <v>1</v>
      </c>
      <c r="X66" s="76">
        <v>1</v>
      </c>
      <c r="Y66" s="77">
        <v>1</v>
      </c>
      <c r="Z66" s="71">
        <v>2025</v>
      </c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</row>
    <row r="67" spans="1:74" s="91" customFormat="1" ht="49.5" customHeight="1" x14ac:dyDescent="0.3">
      <c r="A67" s="60">
        <v>6</v>
      </c>
      <c r="B67" s="61">
        <v>0</v>
      </c>
      <c r="C67" s="61">
        <v>1</v>
      </c>
      <c r="D67" s="61">
        <v>0</v>
      </c>
      <c r="E67" s="61">
        <v>7</v>
      </c>
      <c r="F67" s="61">
        <v>0</v>
      </c>
      <c r="G67" s="61">
        <v>3</v>
      </c>
      <c r="H67" s="61">
        <v>0</v>
      </c>
      <c r="I67" s="61">
        <v>2</v>
      </c>
      <c r="J67" s="61">
        <v>1</v>
      </c>
      <c r="K67" s="61">
        <v>0</v>
      </c>
      <c r="L67" s="61">
        <v>3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73" t="s">
        <v>79</v>
      </c>
      <c r="S67" s="59" t="s">
        <v>24</v>
      </c>
      <c r="T67" s="82">
        <f>T71+T74+T76+T78+T80</f>
        <v>39943.628000000004</v>
      </c>
      <c r="U67" s="82">
        <f>U71+U74+U76+U78+U80+U82+U84</f>
        <v>44323.552000000003</v>
      </c>
      <c r="V67" s="82">
        <f>V71+V74+V76+V78+V80</f>
        <v>44788.797999999995</v>
      </c>
      <c r="W67" s="82">
        <f>W71+W74+W76+W78</f>
        <v>43975.518000000004</v>
      </c>
      <c r="X67" s="82">
        <f>X71+X74+X76+X78</f>
        <v>43975.518000000004</v>
      </c>
      <c r="Y67" s="82">
        <f>Y71+Y74+Y76+Y78+Y80+Y82+Y84</f>
        <v>217007.01400000002</v>
      </c>
      <c r="Z67" s="64">
        <v>2025</v>
      </c>
    </row>
    <row r="68" spans="1:74" s="11" customFormat="1" ht="61.5" customHeight="1" x14ac:dyDescent="0.3">
      <c r="A68" s="66"/>
      <c r="B68" s="67"/>
      <c r="C68" s="67"/>
      <c r="D68" s="67"/>
      <c r="E68" s="67"/>
      <c r="F68" s="67"/>
      <c r="G68" s="67"/>
      <c r="H68" s="67"/>
      <c r="I68" s="72"/>
      <c r="J68" s="72"/>
      <c r="K68" s="72"/>
      <c r="L68" s="72"/>
      <c r="M68" s="72"/>
      <c r="N68" s="72"/>
      <c r="O68" s="72"/>
      <c r="P68" s="72"/>
      <c r="Q68" s="72"/>
      <c r="R68" s="73" t="s">
        <v>80</v>
      </c>
      <c r="S68" s="55" t="s">
        <v>60</v>
      </c>
      <c r="T68" s="76">
        <v>857</v>
      </c>
      <c r="U68" s="76">
        <v>860</v>
      </c>
      <c r="V68" s="76">
        <v>865</v>
      </c>
      <c r="W68" s="76">
        <v>870</v>
      </c>
      <c r="X68" s="76">
        <v>875</v>
      </c>
      <c r="Y68" s="77">
        <v>875</v>
      </c>
      <c r="Z68" s="71">
        <v>2025</v>
      </c>
    </row>
    <row r="69" spans="1:74" s="36" customFormat="1" ht="49.5" customHeight="1" x14ac:dyDescent="0.3">
      <c r="A69" s="66"/>
      <c r="B69" s="67"/>
      <c r="C69" s="67"/>
      <c r="D69" s="67"/>
      <c r="E69" s="67"/>
      <c r="F69" s="67"/>
      <c r="G69" s="67"/>
      <c r="H69" s="67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81</v>
      </c>
      <c r="S69" s="55" t="s">
        <v>49</v>
      </c>
      <c r="T69" s="76">
        <v>35</v>
      </c>
      <c r="U69" s="76">
        <v>40</v>
      </c>
      <c r="V69" s="76">
        <v>45</v>
      </c>
      <c r="W69" s="76">
        <v>50</v>
      </c>
      <c r="X69" s="76">
        <v>55</v>
      </c>
      <c r="Y69" s="77">
        <v>55</v>
      </c>
      <c r="Z69" s="71">
        <v>2025</v>
      </c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</row>
    <row r="70" spans="1:74" s="36" customFormat="1" ht="60.75" customHeight="1" x14ac:dyDescent="0.3">
      <c r="A70" s="66"/>
      <c r="B70" s="67"/>
      <c r="C70" s="67"/>
      <c r="D70" s="67"/>
      <c r="E70" s="67"/>
      <c r="F70" s="67"/>
      <c r="G70" s="67"/>
      <c r="H70" s="67"/>
      <c r="I70" s="72"/>
      <c r="J70" s="72"/>
      <c r="K70" s="72"/>
      <c r="L70" s="72"/>
      <c r="M70" s="72"/>
      <c r="N70" s="72"/>
      <c r="O70" s="72"/>
      <c r="P70" s="72"/>
      <c r="Q70" s="72"/>
      <c r="R70" s="73" t="s">
        <v>82</v>
      </c>
      <c r="S70" s="55" t="s">
        <v>24</v>
      </c>
      <c r="T70" s="63">
        <v>35.03</v>
      </c>
      <c r="U70" s="63">
        <v>36.08</v>
      </c>
      <c r="V70" s="63">
        <v>36.08</v>
      </c>
      <c r="W70" s="63">
        <v>36.08</v>
      </c>
      <c r="X70" s="63">
        <v>36.08</v>
      </c>
      <c r="Y70" s="70">
        <v>36.08</v>
      </c>
      <c r="Z70" s="71">
        <v>2025</v>
      </c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</row>
    <row r="71" spans="1:74" ht="38.25" x14ac:dyDescent="0.3">
      <c r="A71" s="66">
        <v>6</v>
      </c>
      <c r="B71" s="67">
        <v>0</v>
      </c>
      <c r="C71" s="67">
        <v>1</v>
      </c>
      <c r="D71" s="67">
        <v>0</v>
      </c>
      <c r="E71" s="67">
        <v>7</v>
      </c>
      <c r="F71" s="67">
        <v>0</v>
      </c>
      <c r="G71" s="67">
        <v>3</v>
      </c>
      <c r="H71" s="67">
        <v>0</v>
      </c>
      <c r="I71" s="67">
        <v>2</v>
      </c>
      <c r="J71" s="67">
        <v>1</v>
      </c>
      <c r="K71" s="67">
        <v>0</v>
      </c>
      <c r="L71" s="67">
        <v>3</v>
      </c>
      <c r="M71" s="67">
        <v>2</v>
      </c>
      <c r="N71" s="67">
        <v>0</v>
      </c>
      <c r="O71" s="67">
        <v>0</v>
      </c>
      <c r="P71" s="67">
        <v>1</v>
      </c>
      <c r="Q71" s="67">
        <v>0</v>
      </c>
      <c r="R71" s="73" t="s">
        <v>83</v>
      </c>
      <c r="S71" s="55" t="s">
        <v>24</v>
      </c>
      <c r="T71" s="82">
        <v>28992.526999999998</v>
      </c>
      <c r="U71" s="82">
        <v>29829.463</v>
      </c>
      <c r="V71" s="82">
        <v>30777.261999999999</v>
      </c>
      <c r="W71" s="82">
        <v>30641.292000000001</v>
      </c>
      <c r="X71" s="82">
        <v>30641.292000000001</v>
      </c>
      <c r="Y71" s="70">
        <f>SUM(T71:X71)</f>
        <v>150881.83600000001</v>
      </c>
      <c r="Z71" s="71">
        <v>2025</v>
      </c>
      <c r="AA71" s="5"/>
      <c r="BT71" s="1"/>
      <c r="BU71" s="1"/>
      <c r="BV71" s="1"/>
    </row>
    <row r="72" spans="1:74" ht="38.25" x14ac:dyDescent="0.3">
      <c r="A72" s="66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73" t="s">
        <v>84</v>
      </c>
      <c r="S72" s="55" t="s">
        <v>60</v>
      </c>
      <c r="T72" s="76">
        <v>830</v>
      </c>
      <c r="U72" s="76">
        <v>835</v>
      </c>
      <c r="V72" s="76">
        <v>840</v>
      </c>
      <c r="W72" s="76">
        <v>845</v>
      </c>
      <c r="X72" s="76">
        <v>850</v>
      </c>
      <c r="Y72" s="77">
        <f>X72</f>
        <v>850</v>
      </c>
      <c r="Z72" s="71">
        <v>2025</v>
      </c>
      <c r="AA72" s="5"/>
      <c r="BT72" s="1"/>
      <c r="BU72" s="1"/>
      <c r="BV72" s="1"/>
    </row>
    <row r="73" spans="1:74" s="93" customFormat="1" ht="49.5" customHeight="1" x14ac:dyDescent="0.3">
      <c r="A73" s="60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73" t="s">
        <v>85</v>
      </c>
      <c r="S73" s="59" t="s">
        <v>86</v>
      </c>
      <c r="T73" s="63">
        <v>79.680000000000007</v>
      </c>
      <c r="U73" s="63">
        <v>80.16</v>
      </c>
      <c r="V73" s="63">
        <v>81.64</v>
      </c>
      <c r="W73" s="63">
        <v>82.12</v>
      </c>
      <c r="X73" s="63">
        <v>82.6</v>
      </c>
      <c r="Y73" s="63">
        <v>82.6</v>
      </c>
      <c r="Z73" s="64">
        <v>2025</v>
      </c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</row>
    <row r="74" spans="1:74" ht="64.5" customHeight="1" x14ac:dyDescent="0.3">
      <c r="A74" s="66">
        <v>6</v>
      </c>
      <c r="B74" s="67">
        <v>0</v>
      </c>
      <c r="C74" s="67">
        <v>1</v>
      </c>
      <c r="D74" s="67">
        <v>0</v>
      </c>
      <c r="E74" s="67">
        <v>7</v>
      </c>
      <c r="F74" s="67">
        <v>0</v>
      </c>
      <c r="G74" s="67">
        <v>5</v>
      </c>
      <c r="H74" s="67">
        <v>0</v>
      </c>
      <c r="I74" s="67">
        <v>2</v>
      </c>
      <c r="J74" s="67">
        <v>1</v>
      </c>
      <c r="K74" s="67">
        <v>0</v>
      </c>
      <c r="L74" s="67">
        <v>3</v>
      </c>
      <c r="M74" s="67">
        <v>2</v>
      </c>
      <c r="N74" s="67">
        <v>0</v>
      </c>
      <c r="O74" s="67">
        <v>0</v>
      </c>
      <c r="P74" s="67">
        <v>2</v>
      </c>
      <c r="Q74" s="67">
        <v>0</v>
      </c>
      <c r="R74" s="79" t="s">
        <v>87</v>
      </c>
      <c r="S74" s="55" t="s">
        <v>43</v>
      </c>
      <c r="T74" s="63">
        <v>49.95</v>
      </c>
      <c r="U74" s="63">
        <v>46.74</v>
      </c>
      <c r="V74" s="63">
        <v>73.47</v>
      </c>
      <c r="W74" s="63">
        <v>73.47</v>
      </c>
      <c r="X74" s="63">
        <v>73.47</v>
      </c>
      <c r="Y74" s="63">
        <f>SUM(T74:X74)</f>
        <v>317.10000000000002</v>
      </c>
      <c r="Z74" s="71">
        <v>2025</v>
      </c>
      <c r="AA74" s="5"/>
      <c r="BT74" s="1"/>
      <c r="BU74" s="1"/>
      <c r="BV74" s="1"/>
    </row>
    <row r="75" spans="1:74" ht="39.75" x14ac:dyDescent="0.3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79" t="s">
        <v>88</v>
      </c>
      <c r="S75" s="55" t="s">
        <v>36</v>
      </c>
      <c r="T75" s="76">
        <v>12</v>
      </c>
      <c r="U75" s="76">
        <v>12</v>
      </c>
      <c r="V75" s="76">
        <v>12</v>
      </c>
      <c r="W75" s="76">
        <v>12</v>
      </c>
      <c r="X75" s="76">
        <v>12</v>
      </c>
      <c r="Y75" s="77">
        <v>12</v>
      </c>
      <c r="Z75" s="71">
        <v>2025</v>
      </c>
      <c r="AA75" s="5"/>
      <c r="BT75" s="1"/>
      <c r="BU75" s="1"/>
      <c r="BV75" s="1"/>
    </row>
    <row r="76" spans="1:74" ht="53.25" customHeight="1" x14ac:dyDescent="0.3">
      <c r="A76" s="66">
        <v>6</v>
      </c>
      <c r="B76" s="67">
        <v>0</v>
      </c>
      <c r="C76" s="67">
        <v>1</v>
      </c>
      <c r="D76" s="67">
        <v>0</v>
      </c>
      <c r="E76" s="67">
        <v>7</v>
      </c>
      <c r="F76" s="67">
        <v>0</v>
      </c>
      <c r="G76" s="67">
        <v>3</v>
      </c>
      <c r="H76" s="67">
        <v>0</v>
      </c>
      <c r="I76" s="67">
        <v>2</v>
      </c>
      <c r="J76" s="67">
        <v>1</v>
      </c>
      <c r="K76" s="67">
        <v>0</v>
      </c>
      <c r="L76" s="67">
        <v>3</v>
      </c>
      <c r="M76" s="67">
        <v>1</v>
      </c>
      <c r="N76" s="67">
        <v>0</v>
      </c>
      <c r="O76" s="67">
        <v>6</v>
      </c>
      <c r="P76" s="67">
        <v>9</v>
      </c>
      <c r="Q76" s="67">
        <v>0</v>
      </c>
      <c r="R76" s="79" t="s">
        <v>89</v>
      </c>
      <c r="S76" s="55" t="s">
        <v>43</v>
      </c>
      <c r="T76" s="63">
        <v>10727.789000000001</v>
      </c>
      <c r="U76" s="63">
        <v>12917.991</v>
      </c>
      <c r="V76" s="63">
        <v>13128.147999999999</v>
      </c>
      <c r="W76" s="63">
        <v>13128.147999999999</v>
      </c>
      <c r="X76" s="63">
        <v>13128.147999999999</v>
      </c>
      <c r="Y76" s="63">
        <f>SUM(T76:X76)</f>
        <v>63030.224000000002</v>
      </c>
      <c r="Z76" s="71">
        <v>2025</v>
      </c>
      <c r="AA76" s="5"/>
      <c r="BT76" s="1"/>
      <c r="BU76" s="1"/>
      <c r="BV76" s="1"/>
    </row>
    <row r="77" spans="1:74" ht="84" customHeight="1" x14ac:dyDescent="0.3">
      <c r="A77" s="66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79" t="s">
        <v>90</v>
      </c>
      <c r="S77" s="55" t="s">
        <v>36</v>
      </c>
      <c r="T77" s="76">
        <v>5</v>
      </c>
      <c r="U77" s="76">
        <v>5</v>
      </c>
      <c r="V77" s="76">
        <v>5</v>
      </c>
      <c r="W77" s="76">
        <v>5</v>
      </c>
      <c r="X77" s="76">
        <v>5</v>
      </c>
      <c r="Y77" s="77">
        <v>5</v>
      </c>
      <c r="Z77" s="71">
        <v>2025</v>
      </c>
      <c r="AA77" s="5"/>
      <c r="BT77" s="1"/>
      <c r="BU77" s="1"/>
      <c r="BV77" s="1"/>
    </row>
    <row r="78" spans="1:74" ht="70.5" customHeight="1" x14ac:dyDescent="0.3">
      <c r="A78" s="66">
        <v>6</v>
      </c>
      <c r="B78" s="67">
        <v>0</v>
      </c>
      <c r="C78" s="67">
        <v>1</v>
      </c>
      <c r="D78" s="67">
        <v>0</v>
      </c>
      <c r="E78" s="67">
        <v>7</v>
      </c>
      <c r="F78" s="67">
        <v>0</v>
      </c>
      <c r="G78" s="67">
        <v>3</v>
      </c>
      <c r="H78" s="67">
        <v>0</v>
      </c>
      <c r="I78" s="67">
        <v>2</v>
      </c>
      <c r="J78" s="67">
        <v>1</v>
      </c>
      <c r="K78" s="67">
        <v>0</v>
      </c>
      <c r="L78" s="67">
        <v>3</v>
      </c>
      <c r="M78" s="88" t="s">
        <v>46</v>
      </c>
      <c r="N78" s="67">
        <v>0</v>
      </c>
      <c r="O78" s="67">
        <v>6</v>
      </c>
      <c r="P78" s="67">
        <v>9</v>
      </c>
      <c r="Q78" s="67">
        <v>0</v>
      </c>
      <c r="R78" s="79" t="s">
        <v>91</v>
      </c>
      <c r="S78" s="55" t="s">
        <v>43</v>
      </c>
      <c r="T78" s="63">
        <v>108.36199999999999</v>
      </c>
      <c r="U78" s="63">
        <v>130.48500000000001</v>
      </c>
      <c r="V78" s="63">
        <v>132.608</v>
      </c>
      <c r="W78" s="63">
        <v>132.608</v>
      </c>
      <c r="X78" s="63">
        <v>132.608</v>
      </c>
      <c r="Y78" s="63">
        <f>SUM(T78:X78)</f>
        <v>636.67100000000005</v>
      </c>
      <c r="Z78" s="71">
        <v>2025</v>
      </c>
      <c r="AA78" s="5"/>
      <c r="BT78" s="1"/>
      <c r="BU78" s="1"/>
      <c r="BV78" s="1"/>
    </row>
    <row r="79" spans="1:74" ht="73.5" customHeight="1" x14ac:dyDescent="0.3">
      <c r="A79" s="66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79" t="s">
        <v>92</v>
      </c>
      <c r="S79" s="55" t="s">
        <v>36</v>
      </c>
      <c r="T79" s="76">
        <v>5</v>
      </c>
      <c r="U79" s="76">
        <v>5</v>
      </c>
      <c r="V79" s="76">
        <v>5</v>
      </c>
      <c r="W79" s="76">
        <v>5</v>
      </c>
      <c r="X79" s="76">
        <v>5</v>
      </c>
      <c r="Y79" s="77">
        <v>5</v>
      </c>
      <c r="Z79" s="71">
        <v>2025</v>
      </c>
      <c r="AA79" s="5"/>
      <c r="BT79" s="1"/>
      <c r="BU79" s="1"/>
      <c r="BV79" s="1"/>
    </row>
    <row r="80" spans="1:74" ht="72" customHeight="1" x14ac:dyDescent="0.3">
      <c r="A80" s="66">
        <v>6</v>
      </c>
      <c r="B80" s="67">
        <v>0</v>
      </c>
      <c r="C80" s="67">
        <v>1</v>
      </c>
      <c r="D80" s="67">
        <v>0</v>
      </c>
      <c r="E80" s="67">
        <v>7</v>
      </c>
      <c r="F80" s="67">
        <v>0</v>
      </c>
      <c r="G80" s="67">
        <v>3</v>
      </c>
      <c r="H80" s="67">
        <v>0</v>
      </c>
      <c r="I80" s="67">
        <v>2</v>
      </c>
      <c r="J80" s="67">
        <v>1</v>
      </c>
      <c r="K80" s="67">
        <v>0</v>
      </c>
      <c r="L80" s="67">
        <v>3</v>
      </c>
      <c r="M80" s="67">
        <v>2</v>
      </c>
      <c r="N80" s="67">
        <v>0</v>
      </c>
      <c r="O80" s="67">
        <v>0</v>
      </c>
      <c r="P80" s="67">
        <v>3</v>
      </c>
      <c r="Q80" s="67">
        <v>0</v>
      </c>
      <c r="R80" s="79" t="s">
        <v>93</v>
      </c>
      <c r="S80" s="55" t="s">
        <v>43</v>
      </c>
      <c r="T80" s="63">
        <v>65</v>
      </c>
      <c r="U80" s="63">
        <v>1196.7370000000001</v>
      </c>
      <c r="V80" s="63">
        <v>677.31</v>
      </c>
      <c r="W80" s="63">
        <v>0</v>
      </c>
      <c r="X80" s="63">
        <v>0</v>
      </c>
      <c r="Y80" s="70">
        <f>T80+U80+V80+W80+X80</f>
        <v>1939.047</v>
      </c>
      <c r="Z80" s="71">
        <v>2025</v>
      </c>
      <c r="AA80" s="5"/>
      <c r="BT80" s="1"/>
      <c r="BU80" s="1"/>
      <c r="BV80" s="1"/>
    </row>
    <row r="81" spans="1:74" ht="52.5" x14ac:dyDescent="0.3">
      <c r="A81" s="66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79" t="s">
        <v>94</v>
      </c>
      <c r="S81" s="55" t="s">
        <v>36</v>
      </c>
      <c r="T81" s="76">
        <v>1</v>
      </c>
      <c r="U81" s="76">
        <v>2</v>
      </c>
      <c r="V81" s="76">
        <v>1</v>
      </c>
      <c r="W81" s="76">
        <v>0</v>
      </c>
      <c r="X81" s="76">
        <v>0</v>
      </c>
      <c r="Y81" s="77">
        <f>T81+U81+V81+W81+X81</f>
        <v>4</v>
      </c>
      <c r="Z81" s="71">
        <v>2025</v>
      </c>
      <c r="AA81" s="5"/>
      <c r="BT81" s="1"/>
      <c r="BU81" s="1"/>
      <c r="BV81" s="1"/>
    </row>
    <row r="82" spans="1:74" ht="63.75" customHeight="1" x14ac:dyDescent="0.3">
      <c r="A82" s="66">
        <v>6</v>
      </c>
      <c r="B82" s="67">
        <v>0</v>
      </c>
      <c r="C82" s="67">
        <v>1</v>
      </c>
      <c r="D82" s="67">
        <v>0</v>
      </c>
      <c r="E82" s="67">
        <v>7</v>
      </c>
      <c r="F82" s="67">
        <v>0</v>
      </c>
      <c r="G82" s="67">
        <v>3</v>
      </c>
      <c r="H82" s="67">
        <v>0</v>
      </c>
      <c r="I82" s="67">
        <v>2</v>
      </c>
      <c r="J82" s="67">
        <v>1</v>
      </c>
      <c r="K82" s="67">
        <v>0</v>
      </c>
      <c r="L82" s="67">
        <v>3</v>
      </c>
      <c r="M82" s="67">
        <v>1</v>
      </c>
      <c r="N82" s="67">
        <v>1</v>
      </c>
      <c r="O82" s="67">
        <v>3</v>
      </c>
      <c r="P82" s="67">
        <v>9</v>
      </c>
      <c r="Q82" s="67">
        <v>0</v>
      </c>
      <c r="R82" s="79" t="s">
        <v>95</v>
      </c>
      <c r="S82" s="55" t="s">
        <v>43</v>
      </c>
      <c r="T82" s="63">
        <v>0</v>
      </c>
      <c r="U82" s="63">
        <v>200.114</v>
      </c>
      <c r="V82" s="63">
        <v>0</v>
      </c>
      <c r="W82" s="63">
        <v>0</v>
      </c>
      <c r="X82" s="63">
        <v>0</v>
      </c>
      <c r="Y82" s="70">
        <f>SUM(T82:X82)</f>
        <v>200.114</v>
      </c>
      <c r="Z82" s="71">
        <v>2025</v>
      </c>
      <c r="AA82" s="5"/>
      <c r="BT82" s="1"/>
      <c r="BU82" s="1"/>
      <c r="BV82" s="1"/>
    </row>
    <row r="83" spans="1:74" ht="39.75" x14ac:dyDescent="0.3">
      <c r="A83" s="66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79" t="s">
        <v>96</v>
      </c>
      <c r="S83" s="55" t="s">
        <v>36</v>
      </c>
      <c r="T83" s="76">
        <v>0</v>
      </c>
      <c r="U83" s="76">
        <v>5</v>
      </c>
      <c r="V83" s="76">
        <v>0</v>
      </c>
      <c r="W83" s="76">
        <v>0</v>
      </c>
      <c r="X83" s="76">
        <v>0</v>
      </c>
      <c r="Y83" s="77">
        <f>SUM(T83:X83)</f>
        <v>5</v>
      </c>
      <c r="Z83" s="71">
        <v>2025</v>
      </c>
      <c r="AA83" s="5"/>
      <c r="BT83" s="1"/>
      <c r="BU83" s="1"/>
      <c r="BV83" s="1"/>
    </row>
    <row r="84" spans="1:74" ht="83.25" customHeight="1" x14ac:dyDescent="0.3">
      <c r="A84" s="66">
        <v>6</v>
      </c>
      <c r="B84" s="67">
        <v>0</v>
      </c>
      <c r="C84" s="67">
        <v>1</v>
      </c>
      <c r="D84" s="67">
        <v>0</v>
      </c>
      <c r="E84" s="67">
        <v>7</v>
      </c>
      <c r="F84" s="67">
        <v>0</v>
      </c>
      <c r="G84" s="67">
        <v>3</v>
      </c>
      <c r="H84" s="67">
        <v>0</v>
      </c>
      <c r="I84" s="67">
        <v>2</v>
      </c>
      <c r="J84" s="67">
        <v>1</v>
      </c>
      <c r="K84" s="67">
        <v>0</v>
      </c>
      <c r="L84" s="67">
        <v>3</v>
      </c>
      <c r="M84" s="88" t="s">
        <v>46</v>
      </c>
      <c r="N84" s="67">
        <v>1</v>
      </c>
      <c r="O84" s="67">
        <v>3</v>
      </c>
      <c r="P84" s="67">
        <v>9</v>
      </c>
      <c r="Q84" s="67">
        <v>0</v>
      </c>
      <c r="R84" s="79" t="s">
        <v>97</v>
      </c>
      <c r="S84" s="55" t="s">
        <v>43</v>
      </c>
      <c r="T84" s="63">
        <v>0</v>
      </c>
      <c r="U84" s="63">
        <v>2.0219999999999998</v>
      </c>
      <c r="V84" s="63">
        <v>0</v>
      </c>
      <c r="W84" s="63">
        <v>0</v>
      </c>
      <c r="X84" s="63">
        <v>0</v>
      </c>
      <c r="Y84" s="70">
        <f>SUM(T84:X84)</f>
        <v>2.0219999999999998</v>
      </c>
      <c r="Z84" s="71">
        <v>2025</v>
      </c>
      <c r="AA84" s="5"/>
      <c r="BT84" s="1"/>
      <c r="BU84" s="1"/>
      <c r="BV84" s="1"/>
    </row>
    <row r="85" spans="1:74" ht="54.75" customHeight="1" x14ac:dyDescent="0.3">
      <c r="A85" s="66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79" t="s">
        <v>96</v>
      </c>
      <c r="S85" s="55" t="s">
        <v>36</v>
      </c>
      <c r="T85" s="76">
        <v>0</v>
      </c>
      <c r="U85" s="76">
        <v>5</v>
      </c>
      <c r="V85" s="76">
        <v>0</v>
      </c>
      <c r="W85" s="76">
        <v>0</v>
      </c>
      <c r="X85" s="76">
        <v>0</v>
      </c>
      <c r="Y85" s="77">
        <f>SUM(T85:X85)</f>
        <v>5</v>
      </c>
      <c r="Z85" s="71">
        <v>2025</v>
      </c>
      <c r="AA85" s="5"/>
      <c r="BT85" s="1"/>
      <c r="BU85" s="1"/>
      <c r="BV85" s="1"/>
    </row>
    <row r="86" spans="1:74" s="93" customFormat="1" ht="27" x14ac:dyDescent="0.3">
      <c r="A86" s="60">
        <v>6</v>
      </c>
      <c r="B86" s="61">
        <v>0</v>
      </c>
      <c r="C86" s="61">
        <v>1</v>
      </c>
      <c r="D86" s="61">
        <v>0</v>
      </c>
      <c r="E86" s="61">
        <v>8</v>
      </c>
      <c r="F86" s="61">
        <v>0</v>
      </c>
      <c r="G86" s="61">
        <v>1</v>
      </c>
      <c r="H86" s="61">
        <v>0</v>
      </c>
      <c r="I86" s="61">
        <v>2</v>
      </c>
      <c r="J86" s="61">
        <v>1</v>
      </c>
      <c r="K86" s="61">
        <v>0</v>
      </c>
      <c r="L86" s="61">
        <v>4</v>
      </c>
      <c r="M86" s="61">
        <v>0</v>
      </c>
      <c r="N86" s="61">
        <v>0</v>
      </c>
      <c r="O86" s="61">
        <v>0</v>
      </c>
      <c r="P86" s="61">
        <v>0</v>
      </c>
      <c r="Q86" s="61">
        <v>0</v>
      </c>
      <c r="R86" s="79" t="s">
        <v>98</v>
      </c>
      <c r="S86" s="59" t="s">
        <v>43</v>
      </c>
      <c r="T86" s="63">
        <f>T89</f>
        <v>756.90700000000004</v>
      </c>
      <c r="U86" s="63">
        <f>U89</f>
        <v>520</v>
      </c>
      <c r="V86" s="63">
        <f>V89</f>
        <v>1371.7</v>
      </c>
      <c r="W86" s="63">
        <f>W89</f>
        <v>520</v>
      </c>
      <c r="X86" s="63">
        <f>X89</f>
        <v>520</v>
      </c>
      <c r="Y86" s="63">
        <f>SUM(T86:X86)</f>
        <v>3688.607</v>
      </c>
      <c r="Z86" s="64">
        <v>2025</v>
      </c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</row>
    <row r="87" spans="1:74" ht="38.25" x14ac:dyDescent="0.3">
      <c r="A87" s="60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73" t="s">
        <v>99</v>
      </c>
      <c r="S87" s="59" t="s">
        <v>49</v>
      </c>
      <c r="T87" s="76">
        <v>25</v>
      </c>
      <c r="U87" s="76">
        <v>27</v>
      </c>
      <c r="V87" s="76">
        <v>30</v>
      </c>
      <c r="W87" s="76">
        <v>33</v>
      </c>
      <c r="X87" s="76">
        <v>35</v>
      </c>
      <c r="Y87" s="76">
        <v>35</v>
      </c>
      <c r="Z87" s="64">
        <v>2025</v>
      </c>
      <c r="AA87" s="5"/>
      <c r="BT87" s="1"/>
      <c r="BU87" s="1"/>
      <c r="BV87" s="1"/>
    </row>
    <row r="88" spans="1:74" ht="76.5" x14ac:dyDescent="0.3">
      <c r="A88" s="60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73" t="s">
        <v>100</v>
      </c>
      <c r="S88" s="59" t="s">
        <v>49</v>
      </c>
      <c r="T88" s="76">
        <v>27</v>
      </c>
      <c r="U88" s="76">
        <v>30</v>
      </c>
      <c r="V88" s="76">
        <v>33</v>
      </c>
      <c r="W88" s="76">
        <v>35</v>
      </c>
      <c r="X88" s="76">
        <v>37</v>
      </c>
      <c r="Y88" s="76">
        <v>37</v>
      </c>
      <c r="Z88" s="64">
        <v>2025</v>
      </c>
      <c r="AA88" s="5"/>
      <c r="BT88" s="1"/>
      <c r="BU88" s="1"/>
      <c r="BV88" s="1"/>
    </row>
    <row r="89" spans="1:74" ht="72.75" customHeight="1" x14ac:dyDescent="0.3">
      <c r="A89" s="94">
        <v>6</v>
      </c>
      <c r="B89" s="95">
        <v>0</v>
      </c>
      <c r="C89" s="95">
        <v>1</v>
      </c>
      <c r="D89" s="95">
        <v>0</v>
      </c>
      <c r="E89" s="95">
        <v>8</v>
      </c>
      <c r="F89" s="95">
        <v>0</v>
      </c>
      <c r="G89" s="95">
        <v>1</v>
      </c>
      <c r="H89" s="95">
        <v>0</v>
      </c>
      <c r="I89" s="95">
        <v>2</v>
      </c>
      <c r="J89" s="95">
        <v>1</v>
      </c>
      <c r="K89" s="95">
        <v>0</v>
      </c>
      <c r="L89" s="95">
        <v>4</v>
      </c>
      <c r="M89" s="95">
        <v>2</v>
      </c>
      <c r="N89" s="95">
        <v>0</v>
      </c>
      <c r="O89" s="95">
        <v>0</v>
      </c>
      <c r="P89" s="95">
        <v>1</v>
      </c>
      <c r="Q89" s="95">
        <v>0</v>
      </c>
      <c r="R89" s="96" t="s">
        <v>101</v>
      </c>
      <c r="S89" s="97" t="s">
        <v>24</v>
      </c>
      <c r="T89" s="98">
        <v>756.90700000000004</v>
      </c>
      <c r="U89" s="98">
        <v>520</v>
      </c>
      <c r="V89" s="98">
        <v>1371.7</v>
      </c>
      <c r="W89" s="98">
        <v>520</v>
      </c>
      <c r="X89" s="98">
        <v>520</v>
      </c>
      <c r="Y89" s="98">
        <f>SUM(T89:X89)</f>
        <v>3688.607</v>
      </c>
      <c r="Z89" s="64">
        <v>2025</v>
      </c>
      <c r="AA89" s="5"/>
      <c r="BT89" s="1"/>
      <c r="BU89" s="1"/>
      <c r="BV89" s="1"/>
    </row>
    <row r="90" spans="1:74" ht="45.75" customHeight="1" x14ac:dyDescent="0.3">
      <c r="A90" s="99"/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73" t="s">
        <v>102</v>
      </c>
      <c r="S90" s="59" t="s">
        <v>36</v>
      </c>
      <c r="T90" s="76">
        <v>21</v>
      </c>
      <c r="U90" s="76">
        <v>23</v>
      </c>
      <c r="V90" s="76">
        <v>25</v>
      </c>
      <c r="W90" s="76">
        <v>27</v>
      </c>
      <c r="X90" s="76">
        <v>30</v>
      </c>
      <c r="Y90" s="100">
        <f>SUM(T90:X90)</f>
        <v>126</v>
      </c>
      <c r="Z90" s="64">
        <v>2025</v>
      </c>
    </row>
    <row r="91" spans="1:74" ht="66" customHeight="1" x14ac:dyDescent="0.3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101" t="s">
        <v>103</v>
      </c>
      <c r="S91" s="102" t="s">
        <v>36</v>
      </c>
      <c r="T91" s="103">
        <v>4</v>
      </c>
      <c r="U91" s="103">
        <v>5</v>
      </c>
      <c r="V91" s="103">
        <v>6</v>
      </c>
      <c r="W91" s="103">
        <v>7</v>
      </c>
      <c r="X91" s="103">
        <v>8</v>
      </c>
      <c r="Y91" s="104">
        <f>SUM(T91:X91)</f>
        <v>30</v>
      </c>
      <c r="Z91" s="105">
        <v>2025</v>
      </c>
    </row>
    <row r="92" spans="1:74" ht="78.75" customHeight="1" x14ac:dyDescent="0.3">
      <c r="A92" s="66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73" t="s">
        <v>104</v>
      </c>
      <c r="S92" s="55" t="s">
        <v>78</v>
      </c>
      <c r="T92" s="76">
        <v>1</v>
      </c>
      <c r="U92" s="76">
        <v>1</v>
      </c>
      <c r="V92" s="76">
        <v>1</v>
      </c>
      <c r="W92" s="76">
        <v>1</v>
      </c>
      <c r="X92" s="76">
        <v>1</v>
      </c>
      <c r="Y92" s="77">
        <v>1</v>
      </c>
      <c r="Z92" s="71">
        <v>2025</v>
      </c>
      <c r="AA92" s="5"/>
      <c r="BT92" s="1"/>
      <c r="BU92" s="1"/>
      <c r="BV92" s="1"/>
    </row>
    <row r="93" spans="1:74" s="93" customFormat="1" ht="39.75" x14ac:dyDescent="0.3">
      <c r="A93" s="60">
        <v>6</v>
      </c>
      <c r="B93" s="61">
        <v>0</v>
      </c>
      <c r="C93" s="61">
        <v>1</v>
      </c>
      <c r="D93" s="61">
        <v>0</v>
      </c>
      <c r="E93" s="61">
        <v>8</v>
      </c>
      <c r="F93" s="61">
        <v>0</v>
      </c>
      <c r="G93" s="61">
        <v>1</v>
      </c>
      <c r="H93" s="61">
        <v>0</v>
      </c>
      <c r="I93" s="61">
        <v>2</v>
      </c>
      <c r="J93" s="61">
        <v>1</v>
      </c>
      <c r="K93" s="61">
        <v>0</v>
      </c>
      <c r="L93" s="61">
        <v>5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79" t="s">
        <v>105</v>
      </c>
      <c r="S93" s="59" t="s">
        <v>43</v>
      </c>
      <c r="T93" s="63">
        <f>T94</f>
        <v>0</v>
      </c>
      <c r="U93" s="63">
        <f>U94</f>
        <v>10000</v>
      </c>
      <c r="V93" s="63">
        <f>V94</f>
        <v>0</v>
      </c>
      <c r="W93" s="63">
        <f>W94</f>
        <v>0</v>
      </c>
      <c r="X93" s="63">
        <f>X94</f>
        <v>0</v>
      </c>
      <c r="Y93" s="63">
        <f>SUM(T93:X93)</f>
        <v>10000</v>
      </c>
      <c r="Z93" s="64">
        <v>2025</v>
      </c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  <c r="BR93" s="92"/>
      <c r="BS93" s="92"/>
    </row>
    <row r="94" spans="1:74" ht="66.75" customHeight="1" x14ac:dyDescent="0.3">
      <c r="A94" s="94">
        <v>6</v>
      </c>
      <c r="B94" s="95">
        <v>0</v>
      </c>
      <c r="C94" s="95">
        <v>1</v>
      </c>
      <c r="D94" s="95">
        <v>0</v>
      </c>
      <c r="E94" s="95">
        <v>8</v>
      </c>
      <c r="F94" s="95">
        <v>0</v>
      </c>
      <c r="G94" s="95">
        <v>1</v>
      </c>
      <c r="H94" s="95">
        <v>0</v>
      </c>
      <c r="I94" s="95">
        <v>2</v>
      </c>
      <c r="J94" s="95">
        <v>1</v>
      </c>
      <c r="K94" s="106" t="s">
        <v>106</v>
      </c>
      <c r="L94" s="95">
        <v>1</v>
      </c>
      <c r="M94" s="95">
        <v>5</v>
      </c>
      <c r="N94" s="95">
        <v>4</v>
      </c>
      <c r="O94" s="95">
        <v>5</v>
      </c>
      <c r="P94" s="95">
        <v>4</v>
      </c>
      <c r="Q94" s="95">
        <v>0</v>
      </c>
      <c r="R94" s="96" t="s">
        <v>107</v>
      </c>
      <c r="S94" s="97" t="s">
        <v>24</v>
      </c>
      <c r="T94" s="98">
        <v>0</v>
      </c>
      <c r="U94" s="98">
        <v>10000</v>
      </c>
      <c r="V94" s="98">
        <v>0</v>
      </c>
      <c r="W94" s="98">
        <v>0</v>
      </c>
      <c r="X94" s="98">
        <v>0</v>
      </c>
      <c r="Y94" s="98">
        <f>SUM(T94:X94)</f>
        <v>10000</v>
      </c>
      <c r="Z94" s="64">
        <v>2025</v>
      </c>
      <c r="AA94" s="5"/>
      <c r="BT94" s="1"/>
      <c r="BU94" s="1"/>
      <c r="BV94" s="1"/>
    </row>
    <row r="95" spans="1:74" ht="50.25" customHeight="1" x14ac:dyDescent="0.3">
      <c r="A95" s="99"/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73" t="s">
        <v>108</v>
      </c>
      <c r="S95" s="59" t="s">
        <v>36</v>
      </c>
      <c r="T95" s="76">
        <v>0</v>
      </c>
      <c r="U95" s="76">
        <v>1</v>
      </c>
      <c r="V95" s="76">
        <v>0</v>
      </c>
      <c r="W95" s="76">
        <v>0</v>
      </c>
      <c r="X95" s="76">
        <v>0</v>
      </c>
      <c r="Y95" s="100">
        <f>SUM(T95:X95)</f>
        <v>1</v>
      </c>
      <c r="Z95" s="64">
        <v>2025</v>
      </c>
    </row>
    <row r="96" spans="1:74" ht="87.75" customHeight="1" x14ac:dyDescent="0.3">
      <c r="A96" s="107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1" t="s">
        <v>109</v>
      </c>
      <c r="S96" s="109" t="s">
        <v>78</v>
      </c>
      <c r="T96" s="103">
        <v>0</v>
      </c>
      <c r="U96" s="103">
        <v>1</v>
      </c>
      <c r="V96" s="103">
        <v>0</v>
      </c>
      <c r="W96" s="103">
        <v>0</v>
      </c>
      <c r="X96" s="103">
        <v>0</v>
      </c>
      <c r="Y96" s="110">
        <v>1</v>
      </c>
      <c r="Z96" s="111">
        <v>2025</v>
      </c>
      <c r="AA96" s="5"/>
      <c r="BT96" s="1"/>
      <c r="BU96" s="1"/>
      <c r="BV96" s="1"/>
    </row>
    <row r="108" spans="18:18" x14ac:dyDescent="0.3">
      <c r="R108" s="3" t="s">
        <v>110</v>
      </c>
    </row>
  </sheetData>
  <mergeCells count="20">
    <mergeCell ref="A18:C19"/>
    <mergeCell ref="D18:E19"/>
    <mergeCell ref="F18:G19"/>
    <mergeCell ref="H18:N19"/>
    <mergeCell ref="N10:Y10"/>
    <mergeCell ref="E11:AA11"/>
    <mergeCell ref="C12:AA12"/>
    <mergeCell ref="I14:AA14"/>
    <mergeCell ref="I15:AA15"/>
    <mergeCell ref="A17:N17"/>
    <mergeCell ref="R17:R20"/>
    <mergeCell ref="S17:S20"/>
    <mergeCell ref="T17:X19"/>
    <mergeCell ref="Y17:Z19"/>
    <mergeCell ref="V1:Z4"/>
    <mergeCell ref="V5:Z5"/>
    <mergeCell ref="C6:AA6"/>
    <mergeCell ref="C7:AA7"/>
    <mergeCell ref="C8:AA8"/>
    <mergeCell ref="C9:A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2024-03-29T15:00:54Z</dcterms:modified>
</cp:coreProperties>
</file>