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Специалист\Desktop\ПРОГРАММА\Внесение изменений в программу\Постановление № 119 от 05.04.2023\"/>
    </mc:Choice>
  </mc:AlternateContent>
  <bookViews>
    <workbookView xWindow="0" yWindow="0" windowWidth="28800" windowHeight="11400" tabRatio="500"/>
  </bookViews>
  <sheets>
    <sheet name="Приложение 1" sheetId="1" r:id="rId1"/>
  </sheets>
  <definedNames>
    <definedName name="Excel_BuiltIn_Print_Area" localSheetId="0">'Приложение 1'!$A$2:$Z$88</definedName>
    <definedName name="Excel_BuiltIn_Print_Titles" localSheetId="0">'Приложение 1'!$A$12:$IF$14</definedName>
    <definedName name="_xlnm.Print_Titles" localSheetId="0">'Приложение 1'!$12:$14</definedName>
    <definedName name="_xlnm.Print_Area" localSheetId="0">'Приложение 1'!$A$2:$Z$96</definedName>
  </definedNames>
  <calcPr calcId="162913" refMode="R1C1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Y65" i="1" l="1"/>
  <c r="X65" i="1"/>
  <c r="W65" i="1"/>
  <c r="V65" i="1"/>
  <c r="V28" i="1" l="1"/>
  <c r="W28" i="1"/>
  <c r="V46" i="1"/>
  <c r="V27" i="1" s="1"/>
  <c r="V86" i="1"/>
  <c r="W92" i="1"/>
  <c r="W86" i="1" l="1"/>
  <c r="Y84" i="1" l="1"/>
  <c r="T16" i="1" l="1"/>
  <c r="Y33" i="1" l="1"/>
  <c r="Y31" i="1"/>
  <c r="X34" i="1" l="1"/>
  <c r="V29" i="1"/>
  <c r="W29" i="1"/>
  <c r="Y96" i="1" l="1"/>
  <c r="Y94" i="1"/>
  <c r="X93" i="1"/>
  <c r="X92" i="1" s="1"/>
  <c r="W93" i="1"/>
  <c r="Y93" i="1" s="1"/>
  <c r="T98" i="1"/>
  <c r="Y98" i="1" s="1"/>
  <c r="Y90" i="1"/>
  <c r="Y88" i="1"/>
  <c r="U87" i="1"/>
  <c r="U86" i="1" s="1"/>
  <c r="Y87" i="1"/>
  <c r="X86" i="1"/>
  <c r="Y76" i="1"/>
  <c r="Y75" i="1"/>
  <c r="Y74" i="1"/>
  <c r="Y73" i="1"/>
  <c r="Y72" i="1"/>
  <c r="Y71" i="1"/>
  <c r="Y70" i="1"/>
  <c r="Y68" i="1"/>
  <c r="Y63" i="1"/>
  <c r="Y61" i="1"/>
  <c r="Y59" i="1"/>
  <c r="Y57" i="1"/>
  <c r="Y52" i="1"/>
  <c r="Y50" i="1"/>
  <c r="Y48" i="1"/>
  <c r="X46" i="1"/>
  <c r="W46" i="1"/>
  <c r="U46" i="1"/>
  <c r="T46" i="1"/>
  <c r="T27" i="1" s="1"/>
  <c r="Y42" i="1"/>
  <c r="Y40" i="1"/>
  <c r="Y37" i="1"/>
  <c r="Y35" i="1"/>
  <c r="X28" i="1"/>
  <c r="V16" i="1"/>
  <c r="U28" i="1"/>
  <c r="T28" i="1"/>
  <c r="X27" i="1" l="1"/>
  <c r="X16" i="1" s="1"/>
  <c r="Y46" i="1"/>
  <c r="U27" i="1"/>
  <c r="U16" i="1" s="1"/>
  <c r="W27" i="1"/>
  <c r="Y86" i="1"/>
  <c r="Y92" i="1"/>
  <c r="Y28" i="1"/>
  <c r="Y27" i="1" l="1"/>
  <c r="W16" i="1"/>
  <c r="Y16" i="1" l="1"/>
</calcChain>
</file>

<file path=xl/sharedStrings.xml><?xml version="1.0" encoding="utf-8"?>
<sst xmlns="http://schemas.openxmlformats.org/spreadsheetml/2006/main" count="265" uniqueCount="110">
  <si>
    <t xml:space="preserve"> </t>
  </si>
  <si>
    <t>«Приложение
к муниципальной программе
"Комплексное развитие систем Коммунальной инфраструктуры Конаковского района" на 2021 — 2025 годы"</t>
  </si>
  <si>
    <t>Характеристика муниципальной программы</t>
  </si>
  <si>
    <t>"Комплексное развитие систем коммунальной инфраструктуры Конаковского района" на 2021 — 2025 годы</t>
  </si>
  <si>
    <t>(наименование муниципальной программы)</t>
  </si>
  <si>
    <t>Главный администратор(администратор) муниципальной программы - Администрация Конаковского района Тверской области</t>
  </si>
  <si>
    <t xml:space="preserve">Администраторы иответственные исполнители муниципальной программы:
1. Отдел жилищно-коммунального хозяйства муниципального казенного учреждения «Организация единого заказчика».
2. Комитет по управлению имуществом и земельным отношениям администрации Конаковского района </t>
  </si>
  <si>
    <t>Принятые обозначения и сокращения:</t>
  </si>
  <si>
    <t xml:space="preserve">1.Программа - муниципальная программа </t>
  </si>
  <si>
    <t>2. Подпрограмма- подпрограмма муниципальной программы</t>
  </si>
  <si>
    <t xml:space="preserve">Коды бюджетной классификации </t>
  </si>
  <si>
    <t>Цели программы, подпрограммы,задачиподпрограммы, мероприятия подпрограммы, административные мероприятияи их показатели</t>
  </si>
  <si>
    <t>Единицаизмерения</t>
  </si>
  <si>
    <t>Годы реализации программы</t>
  </si>
  <si>
    <t>Целевое (суммарное) значение показателя</t>
  </si>
  <si>
    <t xml:space="preserve">код администраторапрограммы </t>
  </si>
  <si>
    <t>раздел</t>
  </si>
  <si>
    <t>подраздел</t>
  </si>
  <si>
    <t>классификация целевой статьи расхода бюджета</t>
  </si>
  <si>
    <t>2021 год</t>
  </si>
  <si>
    <t>2022 год</t>
  </si>
  <si>
    <t>2023 год</t>
  </si>
  <si>
    <t>2024 год</t>
  </si>
  <si>
    <t>2025 год</t>
  </si>
  <si>
    <t>значение</t>
  </si>
  <si>
    <t>год достижения</t>
  </si>
  <si>
    <t xml:space="preserve">Программа , всего </t>
  </si>
  <si>
    <t>тыс. руб.</t>
  </si>
  <si>
    <r>
      <rPr>
        <b/>
        <sz val="12"/>
        <rFont val="Times New Roman"/>
        <family val="1"/>
        <charset val="204"/>
      </rPr>
      <t>Цель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. «Создание системы коммунальной инфраструктуры Конаковского района, отвечающей современным требованиям социально-экономического развития». </t>
    </r>
  </si>
  <si>
    <t>-</t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</si>
  <si>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>«Количество проектов комплексного развития системы коммунальной инфраструктуры Конаковского района Тверской области в рамках данной муниципальной программы»</t>
    </r>
  </si>
  <si>
    <t>ед.</t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</si>
  <si>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«Количество вновь газифицированных жилых домов Конаковского района Тверской области» </t>
    </r>
  </si>
  <si>
    <r>
      <rPr>
        <b/>
        <sz val="12"/>
        <color rgb="FF000000"/>
        <rFont val="Times New Roman"/>
        <family val="1"/>
        <charset val="204"/>
      </rPr>
      <t>Показатель 3</t>
    </r>
    <r>
      <rPr>
        <sz val="12"/>
        <color rgb="FF000000"/>
        <rFont val="Times New Roman"/>
        <family val="1"/>
        <charset val="204"/>
      </rPr>
      <t xml:space="preserve"> «Количество модернизированных объектов Конаковского района Тверской области»</t>
    </r>
  </si>
  <si>
    <r>
      <rPr>
        <b/>
        <sz val="12"/>
        <color rgb="FF000000"/>
        <rFont val="Times New Roman"/>
        <family val="1"/>
        <charset val="204"/>
      </rPr>
      <t>Показатель 4</t>
    </r>
    <r>
      <rPr>
        <sz val="12"/>
        <color rgb="FF000000"/>
        <rFont val="Times New Roman"/>
        <family val="1"/>
        <charset val="204"/>
      </rPr>
      <t xml:space="preserve"> «Количество выданных субсидий муниципальным унитарным предприятиям Конаковского района Тверской области»</t>
    </r>
  </si>
  <si>
    <r>
      <rPr>
        <b/>
        <sz val="12"/>
        <color rgb="FF000000"/>
        <rFont val="Times New Roman"/>
        <family val="1"/>
        <charset val="204"/>
      </rPr>
      <t>Показатель 5</t>
    </r>
    <r>
      <rPr>
        <sz val="12"/>
        <color rgb="FF000000"/>
        <rFont val="Times New Roman"/>
        <family val="1"/>
        <charset val="204"/>
      </rPr>
      <t xml:space="preserve"> «Уровень собираемости платежей за поставленную тепловую энергию»</t>
    </r>
  </si>
  <si>
    <t>%</t>
  </si>
  <si>
    <r>
      <rPr>
        <b/>
        <sz val="12"/>
        <rFont val="Times New Roman"/>
        <family val="1"/>
        <charset val="204"/>
      </rPr>
      <t>Цель 2.</t>
    </r>
    <r>
      <rPr>
        <sz val="12"/>
        <rFont val="Times New Roman"/>
        <family val="1"/>
        <charset val="204"/>
      </rPr>
      <t xml:space="preserve"> «</t>
    </r>
    <r>
      <rPr>
        <sz val="12"/>
        <color rgb="FF000000"/>
        <rFont val="Times New Roman"/>
        <family val="1"/>
        <charset val="204"/>
      </rPr>
      <t>Наполнение Единого государственного реестра недвижимости сведениями об объектах недвижимости в Конаковском районе</t>
    </r>
    <r>
      <rPr>
        <sz val="12"/>
        <rFont val="Times New Roman"/>
        <family val="1"/>
        <charset val="204"/>
      </rPr>
      <t xml:space="preserve">».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</si>
  <si>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>«</t>
    </r>
    <r>
      <rPr>
        <sz val="12"/>
        <color rgb="FF000000"/>
        <rFont val="Times New Roman"/>
        <family val="1"/>
        <charset val="204"/>
      </rPr>
      <t>Количество объектов недвижимости в кадастровых кварталах</t>
    </r>
    <r>
      <rPr>
        <sz val="12"/>
        <rFont val="Times New Roman"/>
        <family val="1"/>
        <charset val="204"/>
      </rPr>
      <t>»</t>
    </r>
  </si>
  <si>
    <r>
      <rPr>
        <b/>
        <sz val="12"/>
        <rFont val="Times New Roman"/>
        <family val="1"/>
        <charset val="204"/>
      </rPr>
      <t xml:space="preserve">Задача 1 </t>
    </r>
    <r>
      <rPr>
        <sz val="12"/>
        <rFont val="Times New Roman"/>
        <family val="1"/>
        <charset val="204"/>
      </rPr>
      <t>«Повышение уровня газификации населенных пунктов Конаковского района»</t>
    </r>
  </si>
  <si>
    <r>
      <rPr>
        <b/>
        <sz val="12"/>
        <color rgb="FF000000"/>
        <rFont val="Times New Roman"/>
        <family val="1"/>
        <charset val="204"/>
      </rPr>
      <t xml:space="preserve">Показатель 1 </t>
    </r>
    <r>
      <rPr>
        <sz val="12"/>
        <color rgb="FF000000"/>
        <rFont val="Times New Roman"/>
        <family val="1"/>
        <charset val="204"/>
      </rPr>
      <t>«Протяженность газопроводов»</t>
    </r>
  </si>
  <si>
    <t>км.</t>
  </si>
  <si>
    <r>
      <rPr>
        <b/>
        <sz val="12"/>
        <rFont val="Times New Roman"/>
        <family val="1"/>
        <charset val="204"/>
      </rPr>
      <t>Административное мероприятие 1.001</t>
    </r>
    <r>
      <rPr>
        <sz val="12"/>
        <rFont val="Times New Roman"/>
        <family val="1"/>
        <charset val="204"/>
      </rPr>
      <t xml:space="preserve"> «Учет обращений граждан проживающих в жилых домах ПУ-28 гп. п. Козлово, переведенных с центрального отопления на индивидуальное»</t>
    </r>
  </si>
  <si>
    <t>да-1/нет-0</t>
  </si>
  <si>
    <r>
      <rPr>
        <b/>
        <sz val="12"/>
        <rFont val="Times New Roman"/>
        <family val="1"/>
        <charset val="204"/>
      </rPr>
      <t xml:space="preserve">Мероприятие 1.002 </t>
    </r>
    <r>
      <rPr>
        <sz val="12"/>
        <rFont val="Times New Roman"/>
        <family val="1"/>
        <charset val="204"/>
      </rPr>
      <t>«Перевод жилых домов ПУ-28 гп. п. Козлово с центрального отопления на индивидуальное»</t>
    </r>
  </si>
  <si>
    <r>
      <rPr>
        <b/>
        <sz val="12"/>
        <color rgb="FF000000"/>
        <rFont val="Times New Roman"/>
        <family val="1"/>
        <charset val="204"/>
      </rPr>
      <t>Показатель 1</t>
    </r>
    <r>
      <rPr>
        <sz val="12"/>
        <color rgb="FF000000"/>
        <rFont val="Times New Roman"/>
        <family val="1"/>
        <charset val="204"/>
      </rPr>
      <t xml:space="preserve"> «Количество переведенных жилых домов с центрального отопления на индивидуальное»</t>
    </r>
  </si>
  <si>
    <r>
      <rPr>
        <b/>
        <sz val="12"/>
        <rFont val="Times New Roman"/>
        <family val="1"/>
        <charset val="204"/>
      </rPr>
      <t xml:space="preserve">Мероприятие 1.003 </t>
    </r>
    <r>
      <rPr>
        <sz val="12"/>
        <rFont val="Times New Roman"/>
        <family val="1"/>
        <charset val="204"/>
      </rPr>
      <t>«Газификация населенных пунктов Конаковского района»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</si>
  <si>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>«Количество газифицированных населенных пунктов»</t>
    </r>
  </si>
  <si>
    <t>шт</t>
  </si>
  <si>
    <t>S</t>
  </si>
  <si>
    <r>
      <rPr>
        <b/>
        <sz val="12"/>
        <rFont val="Times New Roman"/>
        <family val="1"/>
        <charset val="204"/>
      </rPr>
      <t xml:space="preserve">Мероприятие 1.004 </t>
    </r>
    <r>
      <rPr>
        <sz val="12"/>
        <rFont val="Times New Roman"/>
        <family val="1"/>
        <charset val="204"/>
      </rPr>
      <t>«Развитие системы газоснабжения населенных пунктов Конаковского района за счет средств местного бюджета»</t>
    </r>
  </si>
  <si>
    <r>
      <rPr>
        <b/>
        <sz val="12"/>
        <rFont val="Times New Roman"/>
        <family val="1"/>
        <charset val="204"/>
      </rPr>
      <t xml:space="preserve">Мероприятие 1.005 </t>
    </r>
    <r>
      <rPr>
        <sz val="12"/>
        <rFont val="Times New Roman"/>
        <family val="1"/>
        <charset val="204"/>
      </rPr>
      <t>«Развитие системы газоснабжения населенных пунктов Тверской области»</t>
    </r>
  </si>
  <si>
    <r>
      <rPr>
        <b/>
        <sz val="12"/>
        <rFont val="Times New Roman"/>
        <family val="1"/>
        <charset val="204"/>
      </rPr>
      <t xml:space="preserve">Административное мероприятие 1.006 </t>
    </r>
    <r>
      <rPr>
        <sz val="12"/>
        <rFont val="Times New Roman"/>
        <family val="1"/>
        <charset val="204"/>
      </rPr>
      <t>«Выполнение запланированных мероприятий»</t>
    </r>
  </si>
  <si>
    <r>
      <rPr>
        <b/>
        <sz val="12"/>
        <rFont val="Times New Roman"/>
        <family val="1"/>
        <charset val="204"/>
      </rPr>
      <t xml:space="preserve">Мероприятие 1.007 </t>
    </r>
    <r>
      <rPr>
        <sz val="12"/>
        <rFont val="Times New Roman"/>
        <family val="1"/>
        <charset val="204"/>
      </rPr>
      <t>«Расходы на проведение капитального ремонта объектов теплоэнергетических комплексов муниципальных образований Тверской области»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</si>
  <si>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>«Количество объектов, на которых выполнены работы»</t>
    </r>
  </si>
  <si>
    <t>ед</t>
  </si>
  <si>
    <r>
      <rPr>
        <b/>
        <sz val="12"/>
        <rFont val="Times New Roman"/>
        <family val="1"/>
        <charset val="204"/>
      </rPr>
      <t xml:space="preserve">Мероприятие 1.008 </t>
    </r>
    <r>
      <rPr>
        <sz val="12"/>
        <rFont val="Times New Roman"/>
        <family val="1"/>
        <charset val="204"/>
      </rPr>
      <t>«Проведение капитального ремонта объектов теплоэнергетических комплексов за счет средств бюджета Конаковского района»</t>
    </r>
  </si>
  <si>
    <r>
      <rPr>
        <b/>
        <sz val="12"/>
        <rFont val="Times New Roman"/>
        <family val="1"/>
        <charset val="204"/>
      </rPr>
      <t xml:space="preserve">Административное мероприятие 1.009 </t>
    </r>
    <r>
      <rPr>
        <sz val="12"/>
        <rFont val="Times New Roman"/>
        <family val="1"/>
        <charset val="204"/>
      </rPr>
      <t>"Софинансирование инвестиционных проектов развития системы газоснабжения с. Селихово"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</si>
  <si>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>«Количество инвестиционных проектов»</t>
    </r>
  </si>
  <si>
    <t>шт.</t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</si>
  <si>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>«Обеспечение бесперебойного функционирования объектов теплоснабжения и горячего водоснабжения, переданных МУП «РТС»Конаковский муниципальный район Тверской области»</t>
    </r>
  </si>
  <si>
    <r>
      <rPr>
        <b/>
        <sz val="12"/>
        <rFont val="Times New Roman"/>
        <family val="1"/>
        <charset val="204"/>
      </rPr>
      <t xml:space="preserve">Мероприятие 2.001 </t>
    </r>
    <r>
      <rPr>
        <sz val="12"/>
        <rFont val="Times New Roman"/>
        <family val="1"/>
        <charset val="204"/>
      </rPr>
      <t>«Мероприятия по поддержке муниципальных унитарных предприятий Конаковского района»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</si>
  <si>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>«Отсутствие у МУП «РТС»Конаковский муниципальный район Тверской области просроченной кредиторской задолженности»</t>
    </r>
  </si>
  <si>
    <r>
      <rPr>
        <b/>
        <sz val="12"/>
        <rFont val="Times New Roman"/>
        <family val="1"/>
        <charset val="204"/>
      </rPr>
      <t xml:space="preserve">Мероприятие 2.002 </t>
    </r>
    <r>
      <rPr>
        <sz val="12"/>
        <rFont val="Times New Roman"/>
        <family val="1"/>
        <charset val="204"/>
      </rPr>
      <t>«Система горячего водоснабжения с. Городня Конаковского района Тверской области»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</si>
  <si>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>«Количество объектов, подключенных к ГВС»</t>
    </r>
  </si>
  <si>
    <r>
      <rPr>
        <b/>
        <sz val="12"/>
        <rFont val="Times New Roman"/>
        <family val="1"/>
        <charset val="204"/>
      </rPr>
      <t xml:space="preserve">Мероприятие 2.003 </t>
    </r>
    <r>
      <rPr>
        <sz val="12"/>
        <rFont val="Times New Roman"/>
        <family val="1"/>
        <charset val="204"/>
      </rPr>
      <t>«Проведение повторной госэкспертизы проектно-сметной и изыскательской документации по внесению изменений в проектно-сметную документацию по объекту: межпоселковый газопровод в деревне Кошелево, деревне Новенькое, деревне Межево, деревне Лукино, деревне Меженино, деревне Сентюрино»</t>
    </r>
  </si>
  <si>
    <r>
      <rPr>
        <b/>
        <sz val="12"/>
        <rFont val="Times New Roman"/>
        <family val="1"/>
        <charset val="204"/>
      </rPr>
      <t xml:space="preserve">Мероприятие 2.004 </t>
    </r>
    <r>
      <rPr>
        <sz val="12"/>
        <rFont val="Times New Roman"/>
        <family val="1"/>
        <charset val="204"/>
      </rPr>
      <t>«Модернизация объектов теплоэнергетических комплексов муниципальных образований Тверской области»</t>
    </r>
  </si>
  <si>
    <r>
      <rPr>
        <b/>
        <sz val="12"/>
        <rFont val="Times New Roman"/>
        <family val="1"/>
        <charset val="204"/>
      </rPr>
      <t xml:space="preserve">Административное мероприятие 2.005 </t>
    </r>
    <r>
      <rPr>
        <sz val="12"/>
        <rFont val="Times New Roman"/>
        <family val="1"/>
        <charset val="204"/>
      </rPr>
      <t>«Завершение проекта «Реконструкция системы теплоснабжения в с. Городня»»</t>
    </r>
  </si>
  <si>
    <r>
      <rPr>
        <b/>
        <sz val="12"/>
        <rFont val="Times New Roman"/>
        <family val="1"/>
        <charset val="204"/>
      </rPr>
      <t xml:space="preserve">Мероприятие 2.006 </t>
    </r>
    <r>
      <rPr>
        <sz val="12"/>
        <rFont val="Times New Roman"/>
        <family val="1"/>
        <charset val="204"/>
      </rPr>
      <t>«Выполнение работ по объектам теплоэнергетического комплекса с.Городня»</t>
    </r>
  </si>
  <si>
    <r>
      <rPr>
        <b/>
        <sz val="12"/>
        <rFont val="Times New Roman"/>
        <family val="1"/>
        <charset val="204"/>
      </rPr>
      <t>Мероприятие 2.007</t>
    </r>
    <r>
      <rPr>
        <sz val="12"/>
        <rFont val="Times New Roman"/>
        <family val="1"/>
        <charset val="204"/>
      </rPr>
      <t xml:space="preserve"> «Выполнение работ по объектам теплоэнергетического комплекса с.Селихово»</t>
    </r>
  </si>
  <si>
    <r>
      <rPr>
        <b/>
        <sz val="12"/>
        <rFont val="Times New Roman"/>
        <family val="1"/>
        <charset val="204"/>
      </rPr>
      <t xml:space="preserve">Мероприятие 2.008 </t>
    </r>
    <r>
      <rPr>
        <sz val="12"/>
        <rFont val="Times New Roman"/>
        <family val="1"/>
        <charset val="204"/>
      </rPr>
      <t>«Расходы на модернизацию объектов теплоэнергетических комплексов Конаковского района»</t>
    </r>
  </si>
  <si>
    <r>
      <rPr>
        <b/>
        <sz val="12"/>
        <rFont val="Times New Roman"/>
        <family val="1"/>
        <charset val="204"/>
      </rPr>
      <t xml:space="preserve">Мероприятие 2.009 </t>
    </r>
    <r>
      <rPr>
        <sz val="12"/>
        <rFont val="Times New Roman"/>
        <family val="1"/>
        <charset val="204"/>
      </rPr>
      <t>«Поставка автономной модульной теплогенераторной мощности по адресу: ул. Стадиона, 1/1, гп. п. Козлово Конаковский р-н, Тверская обл.»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</si>
  <si>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>«Количество объектов, на которые доставлено оборудование»</t>
    </r>
  </si>
  <si>
    <r>
      <rPr>
        <b/>
        <sz val="12"/>
        <rFont val="Times New Roman"/>
        <family val="1"/>
        <charset val="204"/>
      </rPr>
      <t xml:space="preserve">Мероприятие 2.010 </t>
    </r>
    <r>
      <rPr>
        <sz val="12"/>
        <rFont val="Times New Roman"/>
        <family val="1"/>
        <charset val="204"/>
      </rPr>
      <t>«Оплата взносов за капитальный ремонт жилых помещений, находящихся в собственности Конаковского муниципального района»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</si>
  <si>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>«Количество жилых помещений специализированного найма»</t>
    </r>
  </si>
  <si>
    <r>
      <rPr>
        <b/>
        <sz val="12"/>
        <rFont val="Times New Roman"/>
        <family val="1"/>
        <charset val="204"/>
      </rPr>
      <t>Административное мероприятие 2.011</t>
    </r>
    <r>
      <rPr>
        <sz val="12"/>
        <rFont val="Times New Roman"/>
        <family val="1"/>
        <charset val="204"/>
      </rPr>
      <t xml:space="preserve"> «Работа с обращениями граждан»</t>
    </r>
  </si>
  <si>
    <r>
      <rPr>
        <b/>
        <sz val="12"/>
        <color rgb="FF000000"/>
        <rFont val="Times New Roman"/>
        <family val="1"/>
        <charset val="204"/>
      </rPr>
      <t>Мероприятие 2.013</t>
    </r>
    <r>
      <rPr>
        <sz val="12"/>
        <color rgb="FF000000"/>
        <rFont val="Times New Roman"/>
        <family val="1"/>
        <charset val="204"/>
      </rPr>
      <t xml:space="preserve"> «Выполнение работ на объектах водоснабжения и водоотведения в населенных пунктах Конаковского района»</t>
    </r>
  </si>
  <si>
    <r>
      <rPr>
        <b/>
        <sz val="12"/>
        <rFont val="Times New Roman"/>
        <family val="1"/>
        <charset val="204"/>
      </rPr>
      <t>Мероприятие 2.014</t>
    </r>
    <r>
      <rPr>
        <sz val="12"/>
        <rFont val="Times New Roman"/>
        <family val="1"/>
        <charset val="204"/>
      </rPr>
      <t xml:space="preserve"> «Приобретение и установка детских игровых комплексов»</t>
    </r>
  </si>
  <si>
    <r>
      <rPr>
        <b/>
        <sz val="12"/>
        <rFont val="Times New Roman"/>
        <family val="1"/>
        <charset val="204"/>
      </rPr>
      <t>Административное мероприятие 2.015</t>
    </r>
    <r>
      <rPr>
        <sz val="12"/>
        <rFont val="Times New Roman"/>
        <family val="1"/>
        <charset val="204"/>
      </rPr>
      <t xml:space="preserve"> «Реконструкция системы водоснабжения и водоотведения д. Ручьи Конаковского района Тверской области»</t>
    </r>
  </si>
  <si>
    <r>
      <rPr>
        <b/>
        <sz val="12"/>
        <rFont val="Times New Roman"/>
        <family val="1"/>
        <charset val="204"/>
      </rPr>
      <t>Мероприятие 2.016</t>
    </r>
    <r>
      <rPr>
        <sz val="12"/>
        <rFont val="Times New Roman"/>
        <family val="1"/>
        <charset val="204"/>
      </rPr>
      <t xml:space="preserve"> «Ликвидация мест несанкционированного размещения твердых коммунальных отходов»</t>
    </r>
  </si>
  <si>
    <t xml:space="preserve">             -</t>
  </si>
  <si>
    <r>
      <rPr>
        <b/>
        <sz val="12"/>
        <rFont val="Times New Roman"/>
        <family val="1"/>
        <charset val="204"/>
      </rPr>
      <t>Мероприятие 2.017</t>
    </r>
    <r>
      <rPr>
        <sz val="12"/>
        <rFont val="Times New Roman"/>
        <family val="1"/>
        <charset val="204"/>
      </rPr>
      <t xml:space="preserve"> «Выполнение работ по благоустройству городских и сельских поселений Конаковского района»</t>
    </r>
  </si>
  <si>
    <t xml:space="preserve">               -</t>
  </si>
  <si>
    <r>
      <rPr>
        <b/>
        <sz val="12"/>
        <rFont val="Times New Roman"/>
        <family val="1"/>
        <charset val="204"/>
      </rPr>
      <t>Мероприятие 2.018</t>
    </r>
    <r>
      <rPr>
        <sz val="12"/>
        <rFont val="Times New Roman"/>
        <family val="1"/>
        <charset val="204"/>
      </rPr>
      <t xml:space="preserve"> «Организация и содержание мест накопления твердых коммунальных отходов»</t>
    </r>
  </si>
  <si>
    <r>
      <rPr>
        <b/>
        <sz val="12"/>
        <rFont val="Times New Roman"/>
        <family val="1"/>
        <charset val="204"/>
      </rPr>
      <t xml:space="preserve">Мероприятие 2.019 </t>
    </r>
    <r>
      <rPr>
        <sz val="12"/>
        <rFont val="Times New Roman"/>
        <family val="1"/>
        <charset val="204"/>
      </rPr>
      <t>"Обеспечение инженерной инфраструктурой земельных участков для многодетных семей"</t>
    </r>
  </si>
  <si>
    <t>L</t>
  </si>
  <si>
    <r>
      <rPr>
        <b/>
        <sz val="12"/>
        <rFont val="Times New Roman"/>
        <family val="1"/>
        <charset val="204"/>
      </rPr>
      <t>Задача 1</t>
    </r>
    <r>
      <rPr>
        <sz val="12"/>
        <rFont val="Times New Roman"/>
        <family val="1"/>
        <charset val="204"/>
      </rPr>
      <t xml:space="preserve"> «Наполнение Единого государственного реестра недвижимости сведениями об объектах недвижимости»</t>
    </r>
  </si>
  <si>
    <r>
      <rPr>
        <b/>
        <sz val="12"/>
        <color rgb="FF000000"/>
        <rFont val="Times New Roman"/>
        <family val="1"/>
        <charset val="204"/>
      </rPr>
      <t>Показатель 1</t>
    </r>
    <r>
      <rPr>
        <sz val="12"/>
        <color rgb="FF000000"/>
        <rFont val="Times New Roman"/>
        <family val="1"/>
        <charset val="204"/>
      </rPr>
      <t xml:space="preserve"> «Количество объектов недвижимости в кадастровых кварталах»</t>
    </r>
  </si>
  <si>
    <r>
      <rPr>
        <b/>
        <sz val="12"/>
        <rFont val="Times New Roman"/>
        <family val="1"/>
        <charset val="204"/>
      </rPr>
      <t xml:space="preserve">Административное мероприятие 1.001 </t>
    </r>
    <r>
      <rPr>
        <sz val="12"/>
        <rFont val="Times New Roman"/>
        <family val="1"/>
        <charset val="204"/>
      </rPr>
      <t>«Уведомление правообладателей объектов недвижимости о начале выполнения комплексных кадастровых работ»</t>
    </r>
  </si>
  <si>
    <r>
      <rPr>
        <b/>
        <sz val="12"/>
        <rFont val="Times New Roman"/>
        <family val="1"/>
        <charset val="204"/>
      </rPr>
      <t xml:space="preserve">Мероприятие 1.001 </t>
    </r>
    <r>
      <rPr>
        <sz val="12"/>
        <rFont val="Times New Roman"/>
        <family val="1"/>
        <charset val="204"/>
      </rPr>
      <t>«Проведение комплексных кадастровых работ в отношении объектов недвижимости, расположенных в кадастровых кварталах Конаковского муниципального района за счет средств, предоставленных из областного бюджета Тверской области»</t>
    </r>
  </si>
  <si>
    <r>
      <rPr>
        <b/>
        <sz val="12"/>
        <color rgb="FF000000"/>
        <rFont val="Times New Roman"/>
        <family val="1"/>
        <charset val="204"/>
      </rPr>
      <t>Показатель 1</t>
    </r>
    <r>
      <rPr>
        <sz val="12"/>
        <color rgb="FF000000"/>
        <rFont val="Times New Roman"/>
        <family val="1"/>
        <charset val="204"/>
      </rPr>
      <t xml:space="preserve"> «Уровень выполнения работ»</t>
    </r>
  </si>
  <si>
    <r>
      <rPr>
        <b/>
        <sz val="12"/>
        <rFont val="Times New Roman"/>
        <family val="1"/>
        <charset val="204"/>
      </rPr>
      <t xml:space="preserve">Подпрограмма 3 </t>
    </r>
    <r>
      <rPr>
        <sz val="12"/>
        <rFont val="Times New Roman"/>
        <family val="1"/>
        <charset val="204"/>
      </rPr>
      <t xml:space="preserve">«Эффективное вовлечение в оборот земель сельскохозяйственного назначения Конаковского района» </t>
    </r>
  </si>
  <si>
    <r>
      <rPr>
        <b/>
        <sz val="12"/>
        <rFont val="Times New Roman"/>
        <family val="1"/>
        <charset val="204"/>
      </rPr>
      <t>Задача 1</t>
    </r>
    <r>
      <rPr>
        <sz val="12"/>
        <rFont val="Times New Roman"/>
        <family val="1"/>
        <charset val="204"/>
      </rPr>
      <t xml:space="preserve"> «Создание условий для ввода в оборот земель сельскохозяйственного назначения»</t>
    </r>
  </si>
  <si>
    <r>
      <rPr>
        <b/>
        <sz val="12"/>
        <color rgb="FF000000"/>
        <rFont val="Times New Roman"/>
        <family val="1"/>
        <charset val="204"/>
      </rPr>
      <t>Показатель 1</t>
    </r>
    <r>
      <rPr>
        <sz val="12"/>
        <color rgb="FF000000"/>
        <rFont val="Times New Roman"/>
        <family val="1"/>
        <charset val="204"/>
      </rPr>
      <t xml:space="preserve"> «Площадь земель сельскохозяйственного назначения, в отношении которых планируется проведение кадастровых работ»</t>
    </r>
  </si>
  <si>
    <t>тыс. га</t>
  </si>
  <si>
    <r>
      <rPr>
        <b/>
        <sz val="12"/>
        <rFont val="Times New Roman"/>
        <family val="1"/>
        <charset val="204"/>
      </rPr>
      <t xml:space="preserve">Административное мероприятие 1.001 </t>
    </r>
    <r>
      <rPr>
        <sz val="12"/>
        <rFont val="Times New Roman"/>
        <family val="1"/>
        <charset val="204"/>
      </rPr>
      <t>«Подготовка схем границ земельных участков на кадастровом плане территории»</t>
    </r>
  </si>
  <si>
    <r>
      <rPr>
        <b/>
        <sz val="12"/>
        <rFont val="Times New Roman"/>
        <family val="1"/>
        <charset val="204"/>
      </rPr>
      <t xml:space="preserve">Мероприятие 1.001 </t>
    </r>
    <r>
      <rPr>
        <sz val="12"/>
        <rFont val="Times New Roman"/>
        <family val="1"/>
        <charset val="204"/>
      </rPr>
      <t>«Проведение кадастровых работ в отношении земельных участков из состава земель сельскохозяйственного назначения»</t>
    </r>
  </si>
  <si>
    <r>
      <t>Задача 2</t>
    </r>
    <r>
      <rPr>
        <sz val="12"/>
        <rFont val="Times New Roman"/>
        <family val="1"/>
        <charset val="204"/>
      </rPr>
      <t xml:space="preserve"> «Вовлечение в хозяйственный оборот не используемых земель сельхозназначения»</t>
    </r>
  </si>
  <si>
    <r>
      <t xml:space="preserve">Административное мероприятие 2.001 </t>
    </r>
    <r>
      <rPr>
        <sz val="12"/>
        <rFont val="Times New Roman"/>
        <family val="1"/>
        <charset val="204"/>
      </rPr>
      <t>«Создание и ведение реестра свободных земельных участков сельскохозяйственного назначения»</t>
    </r>
  </si>
  <si>
    <r>
      <t xml:space="preserve">Административное мероприятие 2.002 </t>
    </r>
    <r>
      <rPr>
        <sz val="12"/>
        <rFont val="Times New Roman"/>
        <family val="1"/>
        <charset val="204"/>
      </rPr>
      <t>«Разработка и принятие нормативных актов, регулирующих порядок использования свободных участков из земель сельхозназначения»</t>
    </r>
  </si>
  <si>
    <r>
      <t xml:space="preserve">Подпрограмма 1 </t>
    </r>
    <r>
      <rPr>
        <sz val="12"/>
        <rFont val="Times New Roman"/>
        <family val="1"/>
        <charset val="204"/>
      </rPr>
      <t xml:space="preserve">«Улучшение состояния объектов жилищного фонда и коммунальной инфраструктуры Конаковского района» </t>
    </r>
  </si>
  <si>
    <r>
      <t>Цель 3. «</t>
    </r>
    <r>
      <rPr>
        <sz val="12"/>
        <rFont val="Times New Roman"/>
        <family val="1"/>
        <charset val="204"/>
      </rPr>
      <t>Создание условий для ввода в оборот земель сельскохозяйственного назначения».</t>
    </r>
  </si>
  <si>
    <r>
      <t>Показатель 1 «</t>
    </r>
    <r>
      <rPr>
        <sz val="12"/>
        <rFont val="Times New Roman"/>
        <family val="1"/>
        <charset val="204"/>
      </rPr>
      <t>Площадь земель сельскохозяйственного назначения, в отношении которых планируется проведение кадастровых работ</t>
    </r>
    <r>
      <rPr>
        <b/>
        <sz val="12"/>
        <rFont val="Times New Roman"/>
        <family val="1"/>
        <charset val="204"/>
      </rPr>
      <t>»</t>
    </r>
  </si>
  <si>
    <r>
      <t xml:space="preserve">Показатель 1 </t>
    </r>
    <r>
      <rPr>
        <sz val="12"/>
        <rFont val="Times New Roman"/>
        <family val="1"/>
        <charset val="204"/>
      </rPr>
      <t>«Выполнение запланированных мероприятий»</t>
    </r>
  </si>
  <si>
    <r>
      <t>Показатель 1</t>
    </r>
    <r>
      <rPr>
        <sz val="12"/>
        <color rgb="FF000000"/>
        <rFont val="Times New Roman"/>
        <family val="1"/>
        <charset val="204"/>
      </rPr>
      <t xml:space="preserve"> «Доля земель сельскохозяйственного назначения, вовлеченных в оборот»</t>
    </r>
  </si>
  <si>
    <r>
      <t xml:space="preserve">Мероприятие 2.019 </t>
    </r>
    <r>
      <rPr>
        <sz val="12"/>
        <rFont val="Times New Roman"/>
        <family val="1"/>
        <charset val="204"/>
      </rPr>
      <t>"Проведение мероприятий по предотвращению и снижению негативного воздействия на окружающую среду"</t>
    </r>
  </si>
  <si>
    <r>
      <t xml:space="preserve">Подпрограмма 2 </t>
    </r>
    <r>
      <rPr>
        <sz val="12"/>
        <rFont val="Times New Roman"/>
        <family val="1"/>
        <charset val="204"/>
      </rPr>
      <t xml:space="preserve">«Комплексные кадастровые работы на территории Конаковского района» </t>
    </r>
  </si>
  <si>
    <r>
      <t xml:space="preserve">Задача 2 </t>
    </r>
    <r>
      <rPr>
        <sz val="12"/>
        <rFont val="Times New Roman"/>
        <family val="1"/>
        <charset val="204"/>
      </rPr>
      <t>«Повышение уровня благоустройства, обустройство инженерной инфраструктуры Конаковского района»</t>
    </r>
  </si>
  <si>
    <r>
      <t>Мероприятие 2.012</t>
    </r>
    <r>
      <rPr>
        <sz val="12"/>
        <rFont val="Times New Roman"/>
        <family val="1"/>
        <charset val="204"/>
      </rPr>
      <t xml:space="preserve"> «Реконструкция системы теплоснабжения в с. Дмитрова Гора Конаковского района Тверской области»</t>
    </r>
  </si>
  <si>
    <t xml:space="preserve"> Приложение № 4
к Постановлению Администрации Конаковского района Тверской области
от 05.04.2023 г. № 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</si>
</sst>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₽_-;\-* #,##0.00\ _₽_-;_-* \-??\ _₽_-;_-@_-"/>
    <numFmt numFmtId="165" formatCode="_-* #,##0.000\ _₽_-;\-* #,##0.000\ _₽_-;_-* \-??\ _₽_-;_-@_-"/>
    <numFmt numFmtId="166" formatCode="_-* #,##0\ _₽_-;\-* #,##0\ _₽_-;_-* \-??\ _₽_-;_-@_-"/>
    <numFmt numFmtId="167" formatCode="_-* #,##0.0\ _₽_-;\-* #,##0.0\ _₽_-;_-* \-??\ _₽_-;_-@_-"/>
    <numFmt numFmtId="168" formatCode="#,##0.0"/>
  </numFmts>
  <fonts count="18" x14ac:knownFonts="1"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164" fontId="1" fillId="0" borderId="0" applyBorder="0" applyAlignment="0" applyProtection="0"/>
  </cellStyleXfs>
  <cellXfs count="81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 applyBorder="1" applyAlignment="1">
      <alignment horizontal="right" vertical="center" wrapText="1"/>
    </xf>
    <xf numFmtId="0" fontId="6" fillId="2" borderId="0" xfId="0" applyFont="1" applyFill="1"/>
    <xf numFmtId="0" fontId="2" fillId="2" borderId="0" xfId="0" applyFont="1" applyFill="1" applyBorder="1"/>
    <xf numFmtId="0" fontId="4" fillId="2" borderId="0" xfId="0" applyFont="1" applyFill="1" applyBorder="1"/>
    <xf numFmtId="0" fontId="9" fillId="2" borderId="0" xfId="0" applyFont="1" applyFill="1" applyBorder="1"/>
    <xf numFmtId="0" fontId="10" fillId="2" borderId="0" xfId="0" applyFont="1" applyFill="1" applyBorder="1"/>
    <xf numFmtId="0" fontId="11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center" wrapText="1"/>
    </xf>
    <xf numFmtId="165" fontId="14" fillId="2" borderId="1" xfId="1" applyNumberFormat="1" applyFont="1" applyFill="1" applyBorder="1" applyAlignment="1" applyProtection="1">
      <alignment horizontal="center" wrapText="1"/>
    </xf>
    <xf numFmtId="0" fontId="14" fillId="2" borderId="1" xfId="0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166" fontId="14" fillId="2" borderId="1" xfId="1" applyNumberFormat="1" applyFont="1" applyFill="1" applyBorder="1" applyAlignment="1" applyProtection="1">
      <alignment horizontal="center" wrapText="1"/>
    </xf>
    <xf numFmtId="166" fontId="14" fillId="2" borderId="1" xfId="1" applyNumberFormat="1" applyFont="1" applyFill="1" applyBorder="1" applyAlignment="1" applyProtection="1">
      <alignment horizontal="right" wrapText="1"/>
    </xf>
    <xf numFmtId="0" fontId="16" fillId="2" borderId="1" xfId="0" applyFont="1" applyFill="1" applyBorder="1" applyAlignment="1">
      <alignment horizontal="justify" vertical="center"/>
    </xf>
    <xf numFmtId="0" fontId="16" fillId="2" borderId="1" xfId="0" applyFont="1" applyFill="1" applyBorder="1" applyAlignment="1">
      <alignment horizontal="justify" vertical="center" wrapText="1"/>
    </xf>
    <xf numFmtId="167" fontId="14" fillId="2" borderId="1" xfId="1" applyNumberFormat="1" applyFont="1" applyFill="1" applyBorder="1" applyAlignment="1" applyProtection="1">
      <alignment horizontal="right"/>
    </xf>
    <xf numFmtId="167" fontId="14" fillId="2" borderId="1" xfId="1" applyNumberFormat="1" applyFont="1" applyFill="1" applyBorder="1" applyAlignment="1" applyProtection="1">
      <alignment horizontal="center" wrapText="1"/>
    </xf>
    <xf numFmtId="1" fontId="2" fillId="2" borderId="1" xfId="0" applyNumberFormat="1" applyFont="1" applyFill="1" applyBorder="1" applyAlignment="1">
      <alignment horizontal="center" vertical="center"/>
    </xf>
    <xf numFmtId="1" fontId="15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vertical="center" wrapText="1"/>
    </xf>
    <xf numFmtId="1" fontId="4" fillId="2" borderId="1" xfId="0" applyNumberFormat="1" applyFont="1" applyFill="1" applyBorder="1" applyAlignment="1">
      <alignment horizontal="center" vertical="center"/>
    </xf>
    <xf numFmtId="165" fontId="14" fillId="2" borderId="1" xfId="1" applyNumberFormat="1" applyFont="1" applyFill="1" applyBorder="1" applyAlignment="1" applyProtection="1">
      <alignment horizontal="center"/>
    </xf>
    <xf numFmtId="166" fontId="14" fillId="2" borderId="1" xfId="1" applyNumberFormat="1" applyFont="1" applyFill="1" applyBorder="1" applyAlignment="1" applyProtection="1">
      <alignment horizontal="right"/>
    </xf>
    <xf numFmtId="166" fontId="14" fillId="2" borderId="1" xfId="1" applyNumberFormat="1" applyFont="1" applyFill="1" applyBorder="1" applyAlignment="1" applyProtection="1">
      <alignment horizontal="center"/>
    </xf>
    <xf numFmtId="165" fontId="14" fillId="2" borderId="1" xfId="1" applyNumberFormat="1" applyFont="1" applyFill="1" applyBorder="1" applyAlignment="1" applyProtection="1">
      <alignment wrapText="1"/>
    </xf>
    <xf numFmtId="0" fontId="2" fillId="2" borderId="1" xfId="0" applyFont="1" applyFill="1" applyBorder="1" applyAlignment="1">
      <alignment horizontal="center" vertical="center" wrapText="1"/>
    </xf>
    <xf numFmtId="165" fontId="14" fillId="2" borderId="1" xfId="1" applyNumberFormat="1" applyFont="1" applyFill="1" applyBorder="1" applyAlignment="1" applyProtection="1">
      <alignment horizontal="right" wrapText="1"/>
    </xf>
    <xf numFmtId="0" fontId="16" fillId="2" borderId="1" xfId="0" applyFont="1" applyFill="1" applyBorder="1" applyAlignment="1">
      <alignment horizontal="left" vertical="center" wrapText="1"/>
    </xf>
    <xf numFmtId="164" fontId="14" fillId="2" borderId="1" xfId="1" applyFont="1" applyFill="1" applyBorder="1" applyAlignment="1" applyProtection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166" fontId="4" fillId="2" borderId="1" xfId="1" applyNumberFormat="1" applyFont="1" applyFill="1" applyBorder="1" applyAlignment="1" applyProtection="1">
      <alignment horizontal="center" vertical="center" wrapText="1"/>
    </xf>
    <xf numFmtId="166" fontId="14" fillId="2" borderId="1" xfId="1" applyNumberFormat="1" applyFont="1" applyFill="1" applyBorder="1" applyAlignment="1" applyProtection="1">
      <alignment horizontal="center" vertical="center" wrapText="1"/>
    </xf>
    <xf numFmtId="165" fontId="14" fillId="2" borderId="1" xfId="1" applyNumberFormat="1" applyFont="1" applyFill="1" applyBorder="1" applyAlignment="1" applyProtection="1">
      <alignment horizontal="center" vertical="center" wrapText="1"/>
    </xf>
    <xf numFmtId="166" fontId="4" fillId="2" borderId="1" xfId="1" applyNumberFormat="1" applyFont="1" applyFill="1" applyBorder="1" applyAlignment="1" applyProtection="1">
      <alignment horizontal="righ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/>
    <xf numFmtId="1" fontId="2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16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167" fontId="14" fillId="3" borderId="1" xfId="1" applyNumberFormat="1" applyFont="1" applyFill="1" applyBorder="1" applyAlignment="1" applyProtection="1">
      <alignment horizontal="center" wrapText="1"/>
    </xf>
    <xf numFmtId="166" fontId="14" fillId="3" borderId="1" xfId="1" applyNumberFormat="1" applyFont="1" applyFill="1" applyBorder="1" applyAlignment="1" applyProtection="1">
      <alignment horizontal="center" wrapText="1"/>
    </xf>
    <xf numFmtId="165" fontId="14" fillId="3" borderId="1" xfId="1" applyNumberFormat="1" applyFont="1" applyFill="1" applyBorder="1" applyAlignment="1" applyProtection="1">
      <alignment horizontal="center" wrapText="1"/>
    </xf>
    <xf numFmtId="166" fontId="14" fillId="3" borderId="1" xfId="1" applyNumberFormat="1" applyFont="1" applyFill="1" applyBorder="1" applyAlignment="1" applyProtection="1">
      <alignment horizontal="right" wrapText="1"/>
    </xf>
    <xf numFmtId="0" fontId="14" fillId="2" borderId="1" xfId="0" applyFont="1" applyFill="1" applyBorder="1" applyAlignment="1">
      <alignment horizontal="center" vertical="center" wrapText="1"/>
    </xf>
    <xf numFmtId="165" fontId="14" fillId="3" borderId="1" xfId="1" applyNumberFormat="1" applyFont="1" applyFill="1" applyBorder="1" applyAlignment="1" applyProtection="1">
      <alignment horizontal="right" wrapText="1"/>
    </xf>
    <xf numFmtId="166" fontId="14" fillId="3" borderId="1" xfId="1" applyNumberFormat="1" applyFont="1" applyFill="1" applyBorder="1" applyAlignment="1" applyProtection="1">
      <alignment horizontal="center"/>
    </xf>
    <xf numFmtId="165" fontId="14" fillId="3" borderId="1" xfId="1" applyNumberFormat="1" applyFont="1" applyFill="1" applyBorder="1" applyAlignment="1" applyProtection="1">
      <alignment wrapText="1"/>
    </xf>
    <xf numFmtId="164" fontId="14" fillId="3" borderId="1" xfId="1" applyFont="1" applyFill="1" applyBorder="1" applyAlignment="1" applyProtection="1">
      <alignment horizontal="center" wrapText="1"/>
    </xf>
    <xf numFmtId="166" fontId="14" fillId="3" borderId="1" xfId="1" applyNumberFormat="1" applyFont="1" applyFill="1" applyBorder="1" applyAlignment="1" applyProtection="1">
      <alignment horizontal="center" vertical="center" wrapText="1"/>
    </xf>
    <xf numFmtId="165" fontId="14" fillId="3" borderId="1" xfId="1" applyNumberFormat="1" applyFont="1" applyFill="1" applyBorder="1" applyAlignment="1" applyProtection="1">
      <alignment horizontal="right" vertical="center" wrapText="1"/>
    </xf>
    <xf numFmtId="164" fontId="14" fillId="3" borderId="1" xfId="1" applyFont="1" applyFill="1" applyBorder="1" applyAlignment="1" applyProtection="1">
      <alignment horizontal="center" vertical="center" wrapText="1"/>
    </xf>
    <xf numFmtId="166" fontId="14" fillId="3" borderId="1" xfId="1" applyNumberFormat="1" applyFont="1" applyFill="1" applyBorder="1" applyAlignment="1" applyProtection="1">
      <alignment horizontal="right" vertical="center" wrapText="1"/>
    </xf>
    <xf numFmtId="165" fontId="17" fillId="3" borderId="1" xfId="1" applyNumberFormat="1" applyFont="1" applyFill="1" applyBorder="1" applyAlignment="1" applyProtection="1">
      <alignment horizontal="right" vertical="center" wrapText="1"/>
    </xf>
    <xf numFmtId="165" fontId="14" fillId="3" borderId="1" xfId="1" applyNumberFormat="1" applyFont="1" applyFill="1" applyBorder="1" applyAlignment="1" applyProtection="1">
      <alignment horizontal="center" vertical="center" wrapText="1"/>
    </xf>
    <xf numFmtId="168" fontId="14" fillId="3" borderId="1" xfId="1" applyNumberFormat="1" applyFont="1" applyFill="1" applyBorder="1" applyAlignment="1" applyProtection="1">
      <alignment horizontal="center" wrapText="1"/>
    </xf>
    <xf numFmtId="0" fontId="8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right" wrapText="1"/>
    </xf>
    <xf numFmtId="0" fontId="7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101"/>
  <sheetViews>
    <sheetView tabSelected="1" zoomScale="75" zoomScaleNormal="75" workbookViewId="0">
      <selection activeCell="AC8" sqref="AC8"/>
    </sheetView>
  </sheetViews>
  <sheetFormatPr defaultColWidth="9.140625" defaultRowHeight="15.75" x14ac:dyDescent="0.25"/>
  <cols>
    <col min="1" max="1" width="3.42578125" style="1" customWidth="1"/>
    <col min="2" max="2" width="2.5703125" style="1" customWidth="1"/>
    <col min="3" max="3" width="2.42578125" style="1" customWidth="1"/>
    <col min="4" max="4" width="2.7109375" style="1" customWidth="1"/>
    <col min="5" max="17" width="3.140625" style="1" customWidth="1"/>
    <col min="18" max="18" width="95.140625" style="2" customWidth="1"/>
    <col min="19" max="19" width="9.28515625" style="1" customWidth="1"/>
    <col min="20" max="20" width="14.5703125" style="3" hidden="1" customWidth="1"/>
    <col min="21" max="21" width="15.28515625" style="3" hidden="1" customWidth="1"/>
    <col min="22" max="22" width="12.7109375" style="3" customWidth="1"/>
    <col min="23" max="24" width="12.85546875" style="3" customWidth="1"/>
    <col min="25" max="25" width="13.140625" style="3" customWidth="1"/>
    <col min="26" max="26" width="11.7109375" style="3" customWidth="1"/>
    <col min="27" max="257" width="9.140625" style="1"/>
  </cols>
  <sheetData>
    <row r="1" spans="1:26" x14ac:dyDescent="0.25">
      <c r="A1" s="1" t="s">
        <v>0</v>
      </c>
    </row>
    <row r="2" spans="1:26" ht="73.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5"/>
      <c r="S2" s="77" t="s">
        <v>109</v>
      </c>
      <c r="T2" s="77"/>
      <c r="U2" s="77"/>
      <c r="V2" s="77"/>
      <c r="W2" s="77"/>
      <c r="X2" s="77"/>
      <c r="Y2" s="77"/>
      <c r="Z2" s="77"/>
    </row>
    <row r="3" spans="1:26" s="8" customFormat="1" ht="102.75" customHeight="1" x14ac:dyDescent="0.3">
      <c r="A3" s="7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S3" s="6"/>
      <c r="T3" s="78" t="s">
        <v>1</v>
      </c>
      <c r="U3" s="78"/>
      <c r="V3" s="78"/>
      <c r="W3" s="78"/>
      <c r="X3" s="78"/>
      <c r="Y3" s="78"/>
      <c r="Z3" s="78"/>
    </row>
    <row r="4" spans="1:26" s="8" customFormat="1" ht="18.75" x14ac:dyDescent="0.25">
      <c r="A4" s="79" t="s">
        <v>2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</row>
    <row r="5" spans="1:26" s="8" customFormat="1" ht="18.75" x14ac:dyDescent="0.25">
      <c r="A5" s="79" t="s">
        <v>3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</row>
    <row r="6" spans="1:26" s="8" customFormat="1" ht="15" x14ac:dyDescent="0.25">
      <c r="A6" s="80" t="s">
        <v>4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</row>
    <row r="7" spans="1:26" s="8" customFormat="1" x14ac:dyDescent="0.25">
      <c r="A7" s="71" t="s">
        <v>5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</row>
    <row r="8" spans="1:26" s="8" customFormat="1" ht="44.25" customHeight="1" x14ac:dyDescent="0.25">
      <c r="A8" s="72" t="s">
        <v>6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</row>
    <row r="9" spans="1:26" s="8" customFormat="1" ht="19.5" x14ac:dyDescent="0.35">
      <c r="A9" s="9"/>
      <c r="B9" s="9"/>
      <c r="C9" s="9"/>
      <c r="D9" s="9"/>
      <c r="E9" s="9"/>
      <c r="F9" s="9"/>
      <c r="G9" s="9"/>
      <c r="H9" s="9"/>
      <c r="I9" s="10" t="s">
        <v>7</v>
      </c>
      <c r="J9" s="10"/>
      <c r="K9" s="10"/>
      <c r="L9" s="10"/>
      <c r="M9" s="10"/>
      <c r="N9" s="10"/>
      <c r="O9" s="10"/>
      <c r="P9" s="10"/>
      <c r="Q9" s="10"/>
      <c r="R9" s="11"/>
      <c r="S9" s="10"/>
      <c r="T9" s="12"/>
      <c r="U9" s="12"/>
      <c r="V9" s="12"/>
      <c r="W9" s="12"/>
      <c r="X9" s="12"/>
      <c r="Y9" s="13"/>
      <c r="Z9" s="13"/>
    </row>
    <row r="10" spans="1:26" s="8" customFormat="1" ht="15.75" customHeight="1" x14ac:dyDescent="0.25">
      <c r="A10" s="9"/>
      <c r="B10" s="9"/>
      <c r="C10" s="9"/>
      <c r="D10" s="9"/>
      <c r="E10" s="9"/>
      <c r="F10" s="9"/>
      <c r="G10" s="9"/>
      <c r="H10" s="9"/>
      <c r="I10" s="73" t="s">
        <v>8</v>
      </c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</row>
    <row r="11" spans="1:26" ht="15.75" customHeight="1" x14ac:dyDescent="0.25">
      <c r="A11" s="4"/>
      <c r="B11" s="4"/>
      <c r="C11" s="4"/>
      <c r="D11" s="4"/>
      <c r="E11" s="4"/>
      <c r="F11" s="4"/>
      <c r="G11" s="4"/>
      <c r="H11" s="4"/>
      <c r="I11" s="73" t="s">
        <v>9</v>
      </c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</row>
    <row r="12" spans="1:26" s="4" customFormat="1" ht="15" customHeight="1" x14ac:dyDescent="0.25">
      <c r="A12" s="74" t="s">
        <v>10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5" t="s">
        <v>11</v>
      </c>
      <c r="S12" s="76" t="s">
        <v>12</v>
      </c>
      <c r="T12" s="76" t="s">
        <v>13</v>
      </c>
      <c r="U12" s="76"/>
      <c r="V12" s="76"/>
      <c r="W12" s="76"/>
      <c r="X12" s="76"/>
      <c r="Y12" s="76" t="s">
        <v>14</v>
      </c>
      <c r="Z12" s="76"/>
    </row>
    <row r="13" spans="1:26" s="4" customFormat="1" ht="15" customHeight="1" x14ac:dyDescent="0.25">
      <c r="A13" s="74" t="s">
        <v>15</v>
      </c>
      <c r="B13" s="74"/>
      <c r="C13" s="74"/>
      <c r="D13" s="74" t="s">
        <v>16</v>
      </c>
      <c r="E13" s="74"/>
      <c r="F13" s="74" t="s">
        <v>17</v>
      </c>
      <c r="G13" s="74"/>
      <c r="H13" s="74" t="s">
        <v>18</v>
      </c>
      <c r="I13" s="74"/>
      <c r="J13" s="74"/>
      <c r="K13" s="74"/>
      <c r="L13" s="74"/>
      <c r="M13" s="74"/>
      <c r="N13" s="74"/>
      <c r="O13" s="74"/>
      <c r="P13" s="74"/>
      <c r="Q13" s="74"/>
      <c r="R13" s="75"/>
      <c r="S13" s="76"/>
      <c r="T13" s="76"/>
      <c r="U13" s="76"/>
      <c r="V13" s="76"/>
      <c r="W13" s="76"/>
      <c r="X13" s="76"/>
      <c r="Y13" s="76"/>
      <c r="Z13" s="76"/>
    </row>
    <row r="14" spans="1:26" s="4" customFormat="1" ht="25.5" x14ac:dyDescent="0.25">
      <c r="A14" s="74"/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5"/>
      <c r="S14" s="76"/>
      <c r="T14" s="16" t="s">
        <v>19</v>
      </c>
      <c r="U14" s="16" t="s">
        <v>20</v>
      </c>
      <c r="V14" s="16" t="s">
        <v>21</v>
      </c>
      <c r="W14" s="16" t="s">
        <v>22</v>
      </c>
      <c r="X14" s="16" t="s">
        <v>23</v>
      </c>
      <c r="Y14" s="16" t="s">
        <v>24</v>
      </c>
      <c r="Z14" s="16" t="s">
        <v>25</v>
      </c>
    </row>
    <row r="15" spans="1:26" s="4" customFormat="1" x14ac:dyDescent="0.2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5">
        <v>25</v>
      </c>
      <c r="S15" s="16">
        <v>26</v>
      </c>
      <c r="T15" s="16">
        <v>28</v>
      </c>
      <c r="U15" s="16">
        <v>29</v>
      </c>
      <c r="V15" s="16">
        <v>30</v>
      </c>
      <c r="W15" s="16">
        <v>31</v>
      </c>
      <c r="X15" s="16">
        <v>32</v>
      </c>
      <c r="Y15" s="16">
        <v>33</v>
      </c>
      <c r="Z15" s="16">
        <v>34</v>
      </c>
    </row>
    <row r="16" spans="1:26" s="4" customFormat="1" x14ac:dyDescent="0.25">
      <c r="A16" s="17">
        <v>6</v>
      </c>
      <c r="B16" s="17">
        <v>0</v>
      </c>
      <c r="C16" s="17">
        <v>1</v>
      </c>
      <c r="D16" s="17">
        <v>0</v>
      </c>
      <c r="E16" s="17">
        <v>5</v>
      </c>
      <c r="F16" s="17">
        <v>0</v>
      </c>
      <c r="G16" s="17">
        <v>2</v>
      </c>
      <c r="H16" s="17">
        <v>1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8" t="s">
        <v>26</v>
      </c>
      <c r="S16" s="16" t="s">
        <v>27</v>
      </c>
      <c r="T16" s="19">
        <f>T27</f>
        <v>77965.391999999993</v>
      </c>
      <c r="U16" s="19">
        <f>U27+U86</f>
        <v>158631.83800000002</v>
      </c>
      <c r="V16" s="19">
        <f>V27+V86</f>
        <v>49921.307000000001</v>
      </c>
      <c r="W16" s="19">
        <f>W27+W86+W92</f>
        <v>14389.95</v>
      </c>
      <c r="X16" s="19">
        <f>X27+X86+X92</f>
        <v>65874.563999999998</v>
      </c>
      <c r="Y16" s="19">
        <f>SUM(T16:X16)</f>
        <v>366783.05100000004</v>
      </c>
      <c r="Z16" s="20">
        <v>2025</v>
      </c>
    </row>
    <row r="17" spans="1:26" s="4" customFormat="1" ht="31.5" x14ac:dyDescent="0.25">
      <c r="A17" s="17">
        <v>6</v>
      </c>
      <c r="B17" s="17">
        <v>0</v>
      </c>
      <c r="C17" s="17">
        <v>1</v>
      </c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18" t="s">
        <v>28</v>
      </c>
      <c r="S17" s="22" t="s">
        <v>29</v>
      </c>
      <c r="T17" s="23"/>
      <c r="U17" s="23"/>
      <c r="V17" s="56"/>
      <c r="W17" s="56"/>
      <c r="X17" s="56"/>
      <c r="Y17" s="56"/>
      <c r="Z17" s="20">
        <v>2025</v>
      </c>
    </row>
    <row r="18" spans="1:26" s="4" customFormat="1" ht="47.25" x14ac:dyDescent="0.25">
      <c r="A18" s="17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18" t="s">
        <v>30</v>
      </c>
      <c r="S18" s="22" t="s">
        <v>31</v>
      </c>
      <c r="T18" s="23">
        <v>1</v>
      </c>
      <c r="U18" s="24" t="s">
        <v>29</v>
      </c>
      <c r="V18" s="58" t="s">
        <v>29</v>
      </c>
      <c r="W18" s="58" t="s">
        <v>29</v>
      </c>
      <c r="X18" s="58" t="s">
        <v>29</v>
      </c>
      <c r="Y18" s="56">
        <v>1</v>
      </c>
      <c r="Z18" s="20">
        <v>2025</v>
      </c>
    </row>
    <row r="19" spans="1:26" s="4" customFormat="1" ht="31.5" x14ac:dyDescent="0.25">
      <c r="A19" s="17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18" t="s">
        <v>32</v>
      </c>
      <c r="S19" s="22" t="s">
        <v>31</v>
      </c>
      <c r="T19" s="23">
        <v>2</v>
      </c>
      <c r="U19" s="23">
        <v>0</v>
      </c>
      <c r="V19" s="56">
        <v>0</v>
      </c>
      <c r="W19" s="56">
        <v>0</v>
      </c>
      <c r="X19" s="56">
        <v>0</v>
      </c>
      <c r="Y19" s="56">
        <v>2</v>
      </c>
      <c r="Z19" s="20">
        <v>2025</v>
      </c>
    </row>
    <row r="20" spans="1:26" s="4" customFormat="1" ht="31.5" x14ac:dyDescent="0.25">
      <c r="A20" s="17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5" t="s">
        <v>33</v>
      </c>
      <c r="S20" s="22" t="s">
        <v>31</v>
      </c>
      <c r="T20" s="23">
        <v>1</v>
      </c>
      <c r="U20" s="24">
        <v>1</v>
      </c>
      <c r="V20" s="56">
        <v>0</v>
      </c>
      <c r="W20" s="56">
        <v>0</v>
      </c>
      <c r="X20" s="56">
        <v>0</v>
      </c>
      <c r="Y20" s="56">
        <v>2</v>
      </c>
      <c r="Z20" s="20">
        <v>2025</v>
      </c>
    </row>
    <row r="21" spans="1:26" s="4" customFormat="1" ht="31.5" x14ac:dyDescent="0.25">
      <c r="A21" s="17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5" t="s">
        <v>34</v>
      </c>
      <c r="S21" s="22" t="s">
        <v>31</v>
      </c>
      <c r="T21" s="23">
        <v>10</v>
      </c>
      <c r="U21" s="23">
        <v>2</v>
      </c>
      <c r="V21" s="56">
        <v>2</v>
      </c>
      <c r="W21" s="56">
        <v>2</v>
      </c>
      <c r="X21" s="56">
        <v>2</v>
      </c>
      <c r="Y21" s="56">
        <v>18</v>
      </c>
      <c r="Z21" s="20">
        <v>2025</v>
      </c>
    </row>
    <row r="22" spans="1:26" s="4" customFormat="1" x14ac:dyDescent="0.25">
      <c r="A22" s="17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5" t="s">
        <v>35</v>
      </c>
      <c r="S22" s="22" t="s">
        <v>36</v>
      </c>
      <c r="T22" s="23">
        <v>91</v>
      </c>
      <c r="U22" s="23">
        <v>92</v>
      </c>
      <c r="V22" s="56">
        <v>93</v>
      </c>
      <c r="W22" s="56">
        <v>94</v>
      </c>
      <c r="X22" s="56">
        <v>95</v>
      </c>
      <c r="Y22" s="56">
        <v>95</v>
      </c>
      <c r="Z22" s="20">
        <v>2025</v>
      </c>
    </row>
    <row r="23" spans="1:26" s="4" customFormat="1" ht="31.5" x14ac:dyDescent="0.25">
      <c r="A23" s="17">
        <v>6</v>
      </c>
      <c r="B23" s="17">
        <v>0</v>
      </c>
      <c r="C23" s="17">
        <v>1</v>
      </c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18" t="s">
        <v>37</v>
      </c>
      <c r="S23" s="22" t="s">
        <v>29</v>
      </c>
      <c r="T23" s="19"/>
      <c r="U23" s="19"/>
      <c r="V23" s="57"/>
      <c r="W23" s="57"/>
      <c r="X23" s="57"/>
      <c r="Y23" s="57"/>
      <c r="Z23" s="20"/>
    </row>
    <row r="24" spans="1:26" s="4" customFormat="1" x14ac:dyDescent="0.25">
      <c r="A24" s="17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18" t="s">
        <v>38</v>
      </c>
      <c r="S24" s="22" t="s">
        <v>31</v>
      </c>
      <c r="T24" s="23">
        <v>0</v>
      </c>
      <c r="U24" s="23">
        <v>200</v>
      </c>
      <c r="V24" s="56">
        <v>0</v>
      </c>
      <c r="W24" s="56">
        <v>0</v>
      </c>
      <c r="X24" s="56">
        <v>0</v>
      </c>
      <c r="Y24" s="56">
        <v>200</v>
      </c>
      <c r="Z24" s="20">
        <v>2025</v>
      </c>
    </row>
    <row r="25" spans="1:26" s="4" customFormat="1" x14ac:dyDescent="0.25">
      <c r="A25" s="17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18" t="s">
        <v>101</v>
      </c>
      <c r="S25" s="22" t="s">
        <v>29</v>
      </c>
      <c r="T25" s="23"/>
      <c r="U25" s="23"/>
      <c r="V25" s="56"/>
      <c r="W25" s="56"/>
      <c r="X25" s="56"/>
      <c r="Y25" s="56"/>
      <c r="Z25" s="20">
        <v>2025</v>
      </c>
    </row>
    <row r="26" spans="1:26" s="4" customFormat="1" ht="31.5" x14ac:dyDescent="0.25">
      <c r="A26" s="17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18" t="s">
        <v>102</v>
      </c>
      <c r="S26" s="22" t="s">
        <v>31</v>
      </c>
      <c r="T26" s="23" t="s">
        <v>29</v>
      </c>
      <c r="U26" s="23" t="s">
        <v>29</v>
      </c>
      <c r="V26" s="56" t="s">
        <v>29</v>
      </c>
      <c r="W26" s="55">
        <v>1.5</v>
      </c>
      <c r="X26" s="56">
        <v>2</v>
      </c>
      <c r="Y26" s="56">
        <v>2</v>
      </c>
      <c r="Z26" s="20">
        <v>2025</v>
      </c>
    </row>
    <row r="27" spans="1:26" s="4" customFormat="1" ht="31.5" x14ac:dyDescent="0.25">
      <c r="A27" s="17">
        <v>6</v>
      </c>
      <c r="B27" s="17">
        <v>0</v>
      </c>
      <c r="C27" s="17">
        <v>1</v>
      </c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8" t="s">
        <v>100</v>
      </c>
      <c r="S27" s="16" t="s">
        <v>27</v>
      </c>
      <c r="T27" s="19">
        <f>SUM(T28,T46)</f>
        <v>77965.391999999993</v>
      </c>
      <c r="U27" s="19">
        <f>SUM(U28,U46)</f>
        <v>158031.89800000002</v>
      </c>
      <c r="V27" s="57">
        <f>SUM(V28,V46)</f>
        <v>48659.326999999997</v>
      </c>
      <c r="W27" s="57">
        <f>SUM(W28,W46)</f>
        <v>12185.43</v>
      </c>
      <c r="X27" s="57">
        <f>SUM(X28,X46)</f>
        <v>4450.1000000000004</v>
      </c>
      <c r="Y27" s="57">
        <f>SUM(T27:X27)</f>
        <v>301292.147</v>
      </c>
      <c r="Z27" s="20">
        <v>2025</v>
      </c>
    </row>
    <row r="28" spans="1:26" s="4" customFormat="1" x14ac:dyDescent="0.25">
      <c r="A28" s="17">
        <v>6</v>
      </c>
      <c r="B28" s="17">
        <v>0</v>
      </c>
      <c r="C28" s="17">
        <v>1</v>
      </c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8" t="s">
        <v>39</v>
      </c>
      <c r="S28" s="16" t="s">
        <v>27</v>
      </c>
      <c r="T28" s="19">
        <f>SUM(T31,T33,T40,T42)</f>
        <v>6069.6229999999996</v>
      </c>
      <c r="U28" s="19">
        <f>SUM(U31,U33,U35,U37,U40,U42,)</f>
        <v>31603.486000000001</v>
      </c>
      <c r="V28" s="57">
        <f>SUM(V31,V33,V35,V37,V40,V42)</f>
        <v>1061.4549999999999</v>
      </c>
      <c r="W28" s="57">
        <f>SUM(W31,W33,W35,W37,W40,W42)</f>
        <v>7735.33</v>
      </c>
      <c r="X28" s="57">
        <f>SUM(X31,X33,X35,X37,X40,X42)</f>
        <v>0</v>
      </c>
      <c r="Y28" s="57">
        <f>SUM(T28:X28)</f>
        <v>46469.894</v>
      </c>
      <c r="Z28" s="20">
        <v>2025</v>
      </c>
    </row>
    <row r="29" spans="1:26" s="4" customFormat="1" x14ac:dyDescent="0.25">
      <c r="A29" s="17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6" t="s">
        <v>40</v>
      </c>
      <c r="S29" s="16" t="s">
        <v>41</v>
      </c>
      <c r="T29" s="27" t="s">
        <v>29</v>
      </c>
      <c r="U29" s="28">
        <v>5.7</v>
      </c>
      <c r="V29" s="55">
        <f>3967.6/1000</f>
        <v>3.9676</v>
      </c>
      <c r="W29" s="55">
        <f>15308.1/1000</f>
        <v>15.3081</v>
      </c>
      <c r="X29" s="55">
        <v>0</v>
      </c>
      <c r="Y29" s="55">
        <v>5.7</v>
      </c>
      <c r="Z29" s="20">
        <v>2025</v>
      </c>
    </row>
    <row r="30" spans="1:26" s="4" customFormat="1" ht="31.5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8" t="s">
        <v>42</v>
      </c>
      <c r="S30" s="16" t="s">
        <v>43</v>
      </c>
      <c r="T30" s="24" t="s">
        <v>29</v>
      </c>
      <c r="U30" s="23">
        <v>1</v>
      </c>
      <c r="V30" s="56">
        <v>0</v>
      </c>
      <c r="W30" s="56">
        <v>0</v>
      </c>
      <c r="X30" s="56">
        <v>0</v>
      </c>
      <c r="Y30" s="56">
        <v>1</v>
      </c>
      <c r="Z30" s="20">
        <v>2025</v>
      </c>
    </row>
    <row r="31" spans="1:26" s="4" customFormat="1" ht="31.5" x14ac:dyDescent="0.25">
      <c r="A31" s="17">
        <v>6</v>
      </c>
      <c r="B31" s="17">
        <v>0</v>
      </c>
      <c r="C31" s="17">
        <v>1</v>
      </c>
      <c r="D31" s="17">
        <v>0</v>
      </c>
      <c r="E31" s="17">
        <v>5</v>
      </c>
      <c r="F31" s="17">
        <v>0</v>
      </c>
      <c r="G31" s="17">
        <v>2</v>
      </c>
      <c r="H31" s="17">
        <v>1</v>
      </c>
      <c r="I31" s="17">
        <v>0</v>
      </c>
      <c r="J31" s="17">
        <v>1</v>
      </c>
      <c r="K31" s="17">
        <v>0</v>
      </c>
      <c r="L31" s="17">
        <v>1</v>
      </c>
      <c r="M31" s="17">
        <v>2</v>
      </c>
      <c r="N31" s="17">
        <v>0</v>
      </c>
      <c r="O31" s="17">
        <v>0</v>
      </c>
      <c r="P31" s="17">
        <v>2</v>
      </c>
      <c r="Q31" s="17">
        <v>0</v>
      </c>
      <c r="R31" s="18" t="s">
        <v>44</v>
      </c>
      <c r="S31" s="16" t="s">
        <v>27</v>
      </c>
      <c r="T31" s="19">
        <v>2779.32</v>
      </c>
      <c r="U31" s="19">
        <v>0.59199999999999997</v>
      </c>
      <c r="V31" s="57">
        <v>0</v>
      </c>
      <c r="W31" s="57">
        <v>0</v>
      </c>
      <c r="X31" s="57">
        <v>0</v>
      </c>
      <c r="Y31" s="57">
        <f>SUM(T31:X31)</f>
        <v>2779.9120000000003</v>
      </c>
      <c r="Z31" s="16">
        <v>2025</v>
      </c>
    </row>
    <row r="32" spans="1:26" s="4" customFormat="1" ht="31.5" x14ac:dyDescent="0.25">
      <c r="A32" s="29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21"/>
      <c r="R32" s="31" t="s">
        <v>45</v>
      </c>
      <c r="S32" s="16" t="s">
        <v>31</v>
      </c>
      <c r="T32" s="23">
        <v>2</v>
      </c>
      <c r="U32" s="58" t="s">
        <v>29</v>
      </c>
      <c r="V32" s="56">
        <v>0</v>
      </c>
      <c r="W32" s="56">
        <v>0</v>
      </c>
      <c r="X32" s="56">
        <v>0</v>
      </c>
      <c r="Y32" s="56">
        <v>2</v>
      </c>
      <c r="Z32" s="20">
        <v>2025</v>
      </c>
    </row>
    <row r="33" spans="1:26" s="4" customFormat="1" x14ac:dyDescent="0.25">
      <c r="A33" s="17">
        <v>6</v>
      </c>
      <c r="B33" s="17">
        <v>0</v>
      </c>
      <c r="C33" s="17">
        <v>1</v>
      </c>
      <c r="D33" s="17">
        <v>0</v>
      </c>
      <c r="E33" s="17">
        <v>5</v>
      </c>
      <c r="F33" s="17">
        <v>0</v>
      </c>
      <c r="G33" s="17">
        <v>2</v>
      </c>
      <c r="H33" s="17">
        <v>1</v>
      </c>
      <c r="I33" s="17">
        <v>0</v>
      </c>
      <c r="J33" s="17">
        <v>1</v>
      </c>
      <c r="K33" s="17">
        <v>0</v>
      </c>
      <c r="L33" s="17">
        <v>1</v>
      </c>
      <c r="M33" s="17">
        <v>2</v>
      </c>
      <c r="N33" s="17">
        <v>0</v>
      </c>
      <c r="O33" s="17">
        <v>0</v>
      </c>
      <c r="P33" s="17">
        <v>3</v>
      </c>
      <c r="Q33" s="17">
        <v>0</v>
      </c>
      <c r="R33" s="18" t="s">
        <v>46</v>
      </c>
      <c r="S33" s="16" t="s">
        <v>27</v>
      </c>
      <c r="T33" s="19">
        <v>2451.203</v>
      </c>
      <c r="U33" s="19">
        <v>325.09399999999999</v>
      </c>
      <c r="V33" s="57">
        <v>1061.4549999999999</v>
      </c>
      <c r="W33" s="57">
        <v>0</v>
      </c>
      <c r="X33" s="57">
        <v>0</v>
      </c>
      <c r="Y33" s="57">
        <f>SUM(T33:X33)</f>
        <v>3837.752</v>
      </c>
      <c r="Z33" s="20">
        <v>2025</v>
      </c>
    </row>
    <row r="34" spans="1:26" s="4" customFormat="1" x14ac:dyDescent="0.25">
      <c r="A34" s="17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18" t="s">
        <v>47</v>
      </c>
      <c r="S34" s="16" t="s">
        <v>48</v>
      </c>
      <c r="T34" s="23">
        <v>1</v>
      </c>
      <c r="U34" s="24" t="s">
        <v>29</v>
      </c>
      <c r="V34" s="58" t="s">
        <v>29</v>
      </c>
      <c r="W34" s="58" t="s">
        <v>29</v>
      </c>
      <c r="X34" s="56">
        <f t="shared" ref="X34" si="0">X36</f>
        <v>0</v>
      </c>
      <c r="Y34" s="56">
        <v>1</v>
      </c>
      <c r="Z34" s="20">
        <v>2025</v>
      </c>
    </row>
    <row r="35" spans="1:26" s="4" customFormat="1" ht="31.5" x14ac:dyDescent="0.25">
      <c r="A35" s="32">
        <v>6</v>
      </c>
      <c r="B35" s="32">
        <v>0</v>
      </c>
      <c r="C35" s="32">
        <v>1</v>
      </c>
      <c r="D35" s="32">
        <v>0</v>
      </c>
      <c r="E35" s="32">
        <v>5</v>
      </c>
      <c r="F35" s="32">
        <v>0</v>
      </c>
      <c r="G35" s="32">
        <v>2</v>
      </c>
      <c r="H35" s="32">
        <v>1</v>
      </c>
      <c r="I35" s="32">
        <v>0</v>
      </c>
      <c r="J35" s="32">
        <v>1</v>
      </c>
      <c r="K35" s="32">
        <v>0</v>
      </c>
      <c r="L35" s="32">
        <v>1</v>
      </c>
      <c r="M35" s="32" t="s">
        <v>49</v>
      </c>
      <c r="N35" s="32">
        <v>0</v>
      </c>
      <c r="O35" s="32">
        <v>1</v>
      </c>
      <c r="P35" s="32">
        <v>0</v>
      </c>
      <c r="Q35" s="17">
        <v>0</v>
      </c>
      <c r="R35" s="18" t="s">
        <v>50</v>
      </c>
      <c r="S35" s="16" t="s">
        <v>27</v>
      </c>
      <c r="T35" s="19">
        <v>0</v>
      </c>
      <c r="U35" s="33">
        <v>3127.8</v>
      </c>
      <c r="V35" s="57">
        <v>0</v>
      </c>
      <c r="W35" s="57">
        <v>7735.33</v>
      </c>
      <c r="X35" s="57">
        <v>0</v>
      </c>
      <c r="Y35" s="57">
        <f>SUM(T35:X35)</f>
        <v>10863.130000000001</v>
      </c>
      <c r="Z35" s="20">
        <v>2025</v>
      </c>
    </row>
    <row r="36" spans="1:26" s="4" customFormat="1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8" t="s">
        <v>47</v>
      </c>
      <c r="S36" s="16"/>
      <c r="T36" s="23"/>
      <c r="U36" s="23">
        <v>3</v>
      </c>
      <c r="V36" s="56">
        <v>1</v>
      </c>
      <c r="W36" s="56">
        <v>5</v>
      </c>
      <c r="X36" s="56">
        <v>0</v>
      </c>
      <c r="Y36" s="56">
        <v>1</v>
      </c>
      <c r="Z36" s="20">
        <v>2025</v>
      </c>
    </row>
    <row r="37" spans="1:26" s="4" customFormat="1" ht="23.25" customHeight="1" x14ac:dyDescent="0.25">
      <c r="A37" s="32">
        <v>6</v>
      </c>
      <c r="B37" s="32">
        <v>0</v>
      </c>
      <c r="C37" s="32">
        <v>1</v>
      </c>
      <c r="D37" s="32">
        <v>0</v>
      </c>
      <c r="E37" s="32">
        <v>5</v>
      </c>
      <c r="F37" s="32">
        <v>0</v>
      </c>
      <c r="G37" s="32">
        <v>2</v>
      </c>
      <c r="H37" s="32">
        <v>1</v>
      </c>
      <c r="I37" s="32">
        <v>0</v>
      </c>
      <c r="J37" s="32">
        <v>1</v>
      </c>
      <c r="K37" s="32">
        <v>0</v>
      </c>
      <c r="L37" s="32">
        <v>1</v>
      </c>
      <c r="M37" s="32">
        <v>1</v>
      </c>
      <c r="N37" s="32">
        <v>0</v>
      </c>
      <c r="O37" s="32">
        <v>1</v>
      </c>
      <c r="P37" s="32">
        <v>0</v>
      </c>
      <c r="Q37" s="17">
        <v>0</v>
      </c>
      <c r="R37" s="18" t="s">
        <v>51</v>
      </c>
      <c r="S37" s="16" t="s">
        <v>27</v>
      </c>
      <c r="T37" s="19">
        <v>0</v>
      </c>
      <c r="U37" s="19">
        <v>28150</v>
      </c>
      <c r="V37" s="57">
        <v>0</v>
      </c>
      <c r="W37" s="57">
        <v>0</v>
      </c>
      <c r="X37" s="57">
        <v>0</v>
      </c>
      <c r="Y37" s="57">
        <f>SUM(T37:X37)</f>
        <v>28150</v>
      </c>
      <c r="Z37" s="16">
        <v>2025</v>
      </c>
    </row>
    <row r="38" spans="1:26" s="4" customFormat="1" x14ac:dyDescent="0.25">
      <c r="A38" s="29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21"/>
      <c r="R38" s="18" t="s">
        <v>47</v>
      </c>
      <c r="S38" s="16" t="s">
        <v>31</v>
      </c>
      <c r="T38" s="23">
        <v>0</v>
      </c>
      <c r="U38" s="23">
        <v>3</v>
      </c>
      <c r="V38" s="56">
        <v>0</v>
      </c>
      <c r="W38" s="56">
        <v>0</v>
      </c>
      <c r="X38" s="56">
        <v>0</v>
      </c>
      <c r="Y38" s="56">
        <v>1</v>
      </c>
      <c r="Z38" s="16">
        <v>2025</v>
      </c>
    </row>
    <row r="39" spans="1:26" s="4" customFormat="1" x14ac:dyDescent="0.25">
      <c r="A39" s="29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21"/>
      <c r="R39" s="18" t="s">
        <v>52</v>
      </c>
      <c r="S39" s="16" t="s">
        <v>36</v>
      </c>
      <c r="T39" s="23">
        <v>0</v>
      </c>
      <c r="U39" s="23">
        <v>100</v>
      </c>
      <c r="V39" s="56">
        <v>0</v>
      </c>
      <c r="W39" s="56">
        <v>0</v>
      </c>
      <c r="X39" s="56">
        <v>0</v>
      </c>
      <c r="Y39" s="56">
        <v>100</v>
      </c>
      <c r="Z39" s="16">
        <v>2025</v>
      </c>
    </row>
    <row r="40" spans="1:26" s="4" customFormat="1" ht="31.5" x14ac:dyDescent="0.25">
      <c r="A40" s="32">
        <v>6</v>
      </c>
      <c r="B40" s="32">
        <v>0</v>
      </c>
      <c r="C40" s="32">
        <v>1</v>
      </c>
      <c r="D40" s="32">
        <v>0</v>
      </c>
      <c r="E40" s="32">
        <v>5</v>
      </c>
      <c r="F40" s="32">
        <v>0</v>
      </c>
      <c r="G40" s="32">
        <v>2</v>
      </c>
      <c r="H40" s="32">
        <v>1</v>
      </c>
      <c r="I40" s="32">
        <v>0</v>
      </c>
      <c r="J40" s="32">
        <v>1</v>
      </c>
      <c r="K40" s="32">
        <v>0</v>
      </c>
      <c r="L40" s="32">
        <v>1</v>
      </c>
      <c r="M40" s="32">
        <v>1</v>
      </c>
      <c r="N40" s="32">
        <v>0</v>
      </c>
      <c r="O40" s="32">
        <v>7</v>
      </c>
      <c r="P40" s="32">
        <v>0</v>
      </c>
      <c r="Q40" s="17">
        <v>0</v>
      </c>
      <c r="R40" s="18" t="s">
        <v>53</v>
      </c>
      <c r="S40" s="16" t="s">
        <v>27</v>
      </c>
      <c r="T40" s="19">
        <v>671.28</v>
      </c>
      <c r="U40" s="19">
        <v>0</v>
      </c>
      <c r="V40" s="57">
        <v>0</v>
      </c>
      <c r="W40" s="57">
        <v>0</v>
      </c>
      <c r="X40" s="57">
        <v>0</v>
      </c>
      <c r="Y40" s="57">
        <f>SUM(T40:X40)</f>
        <v>671.28</v>
      </c>
      <c r="Z40" s="20">
        <v>2025</v>
      </c>
    </row>
    <row r="41" spans="1:26" s="4" customFormat="1" x14ac:dyDescent="0.25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17"/>
      <c r="R41" s="18" t="s">
        <v>54</v>
      </c>
      <c r="S41" s="16" t="s">
        <v>55</v>
      </c>
      <c r="T41" s="23">
        <v>1</v>
      </c>
      <c r="U41" s="23">
        <v>0</v>
      </c>
      <c r="V41" s="56">
        <v>0</v>
      </c>
      <c r="W41" s="56">
        <v>0</v>
      </c>
      <c r="X41" s="56">
        <v>0</v>
      </c>
      <c r="Y41" s="56">
        <v>1</v>
      </c>
      <c r="Z41" s="20">
        <v>2025</v>
      </c>
    </row>
    <row r="42" spans="1:26" s="4" customFormat="1" ht="31.5" x14ac:dyDescent="0.25">
      <c r="A42" s="32">
        <v>6</v>
      </c>
      <c r="B42" s="32">
        <v>0</v>
      </c>
      <c r="C42" s="32">
        <v>1</v>
      </c>
      <c r="D42" s="32">
        <v>0</v>
      </c>
      <c r="E42" s="32">
        <v>5</v>
      </c>
      <c r="F42" s="32">
        <v>0</v>
      </c>
      <c r="G42" s="32">
        <v>2</v>
      </c>
      <c r="H42" s="32">
        <v>1</v>
      </c>
      <c r="I42" s="32">
        <v>0</v>
      </c>
      <c r="J42" s="32">
        <v>1</v>
      </c>
      <c r="K42" s="32">
        <v>0</v>
      </c>
      <c r="L42" s="32">
        <v>1</v>
      </c>
      <c r="M42" s="32" t="s">
        <v>49</v>
      </c>
      <c r="N42" s="32">
        <v>0</v>
      </c>
      <c r="O42" s="32">
        <v>7</v>
      </c>
      <c r="P42" s="32">
        <v>0</v>
      </c>
      <c r="Q42" s="17">
        <v>0</v>
      </c>
      <c r="R42" s="18" t="s">
        <v>56</v>
      </c>
      <c r="S42" s="16" t="s">
        <v>27</v>
      </c>
      <c r="T42" s="19">
        <v>167.82</v>
      </c>
      <c r="U42" s="19">
        <v>0</v>
      </c>
      <c r="V42" s="57">
        <v>0</v>
      </c>
      <c r="W42" s="57">
        <v>0</v>
      </c>
      <c r="X42" s="57">
        <v>0</v>
      </c>
      <c r="Y42" s="57">
        <f>SUM(T42:X42)</f>
        <v>167.82</v>
      </c>
      <c r="Z42" s="20">
        <v>2025</v>
      </c>
    </row>
    <row r="43" spans="1:26" s="4" customFormat="1" x14ac:dyDescent="0.25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17"/>
      <c r="R43" s="18" t="s">
        <v>54</v>
      </c>
      <c r="S43" s="16" t="s">
        <v>55</v>
      </c>
      <c r="T43" s="23">
        <v>1</v>
      </c>
      <c r="U43" s="23">
        <v>0</v>
      </c>
      <c r="V43" s="56">
        <v>0</v>
      </c>
      <c r="W43" s="56">
        <v>0</v>
      </c>
      <c r="X43" s="56">
        <v>0</v>
      </c>
      <c r="Y43" s="56">
        <v>1</v>
      </c>
      <c r="Z43" s="20">
        <v>2025</v>
      </c>
    </row>
    <row r="44" spans="1:26" s="4" customFormat="1" ht="31.5" x14ac:dyDescent="0.25">
      <c r="A44" s="17">
        <v>6</v>
      </c>
      <c r="B44" s="17">
        <v>0</v>
      </c>
      <c r="C44" s="17">
        <v>1</v>
      </c>
      <c r="D44" s="17">
        <v>0</v>
      </c>
      <c r="E44" s="17">
        <v>5</v>
      </c>
      <c r="F44" s="17">
        <v>0</v>
      </c>
      <c r="G44" s="17">
        <v>2</v>
      </c>
      <c r="H44" s="17">
        <v>1</v>
      </c>
      <c r="I44" s="17">
        <v>0</v>
      </c>
      <c r="J44" s="17">
        <v>1</v>
      </c>
      <c r="K44" s="17">
        <v>0</v>
      </c>
      <c r="L44" s="17">
        <v>1</v>
      </c>
      <c r="M44" s="17">
        <v>2</v>
      </c>
      <c r="N44" s="17">
        <v>0</v>
      </c>
      <c r="O44" s="17">
        <v>1</v>
      </c>
      <c r="P44" s="17">
        <v>0</v>
      </c>
      <c r="Q44" s="17">
        <v>0</v>
      </c>
      <c r="R44" s="18" t="s">
        <v>57</v>
      </c>
      <c r="S44" s="16" t="s">
        <v>43</v>
      </c>
      <c r="T44" s="19">
        <v>0</v>
      </c>
      <c r="U44" s="34">
        <v>1</v>
      </c>
      <c r="V44" s="57">
        <v>0</v>
      </c>
      <c r="W44" s="57">
        <v>0</v>
      </c>
      <c r="X44" s="57">
        <v>0</v>
      </c>
      <c r="Y44" s="61">
        <v>1</v>
      </c>
      <c r="Z44" s="20">
        <v>2025</v>
      </c>
    </row>
    <row r="45" spans="1:26" s="4" customFormat="1" x14ac:dyDescent="0.2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17"/>
      <c r="R45" s="18" t="s">
        <v>58</v>
      </c>
      <c r="S45" s="16" t="s">
        <v>59</v>
      </c>
      <c r="T45" s="35">
        <v>0</v>
      </c>
      <c r="U45" s="23">
        <v>1</v>
      </c>
      <c r="V45" s="56">
        <v>0</v>
      </c>
      <c r="W45" s="56">
        <v>0</v>
      </c>
      <c r="X45" s="56">
        <v>0</v>
      </c>
      <c r="Y45" s="56">
        <v>1</v>
      </c>
      <c r="Z45" s="20">
        <v>2025</v>
      </c>
    </row>
    <row r="46" spans="1:26" s="4" customFormat="1" ht="31.5" x14ac:dyDescent="0.25">
      <c r="A46" s="17">
        <v>6</v>
      </c>
      <c r="B46" s="17">
        <v>0</v>
      </c>
      <c r="C46" s="17">
        <v>1</v>
      </c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8" t="s">
        <v>107</v>
      </c>
      <c r="S46" s="16" t="s">
        <v>27</v>
      </c>
      <c r="T46" s="19">
        <f>SUM(T48,T50,T57,T59,T63,T68)</f>
        <v>71895.769</v>
      </c>
      <c r="U46" s="36">
        <f>SUM(U48,U52,U54,U57,U59,U61,U65,U68,U70,U72,U76,U78,U80,U82)</f>
        <v>126428.41200000001</v>
      </c>
      <c r="V46" s="62">
        <f>SUM(V48,V50,V52,V54,V57,V59,V61,V63,V65,V68,V70,V72,V76,V78,V80,V82,V84)</f>
        <v>47597.871999999996</v>
      </c>
      <c r="W46" s="62">
        <f>SUM(W48,W50,W52,W54,W57,W59,W61,W63,W65,W68,W70,W72,W76,W78,W80,W82)</f>
        <v>4450.1000000000004</v>
      </c>
      <c r="X46" s="62">
        <f>SUM(X48,X50,X52,X54,X57,X59,X61,X63,X65,X68,X70,X72,X76,X78,X80,X82)</f>
        <v>4450.1000000000004</v>
      </c>
      <c r="Y46" s="62">
        <f>SUM(T46:X46)</f>
        <v>254822.25300000003</v>
      </c>
      <c r="Z46" s="20">
        <v>2025</v>
      </c>
    </row>
    <row r="47" spans="1:26" s="4" customFormat="1" ht="47.25" x14ac:dyDescent="0.25">
      <c r="A47" s="17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18" t="s">
        <v>60</v>
      </c>
      <c r="S47" s="16" t="s">
        <v>43</v>
      </c>
      <c r="T47" s="23">
        <v>1</v>
      </c>
      <c r="U47" s="23">
        <v>1</v>
      </c>
      <c r="V47" s="56">
        <v>1</v>
      </c>
      <c r="W47" s="56">
        <v>1</v>
      </c>
      <c r="X47" s="56">
        <v>1</v>
      </c>
      <c r="Y47" s="56">
        <v>1</v>
      </c>
      <c r="Z47" s="20">
        <v>2025</v>
      </c>
    </row>
    <row r="48" spans="1:26" s="4" customFormat="1" ht="31.5" x14ac:dyDescent="0.25">
      <c r="A48" s="17">
        <v>6</v>
      </c>
      <c r="B48" s="17">
        <v>0</v>
      </c>
      <c r="C48" s="17">
        <v>1</v>
      </c>
      <c r="D48" s="17">
        <v>0</v>
      </c>
      <c r="E48" s="17">
        <v>5</v>
      </c>
      <c r="F48" s="17">
        <v>0</v>
      </c>
      <c r="G48" s="17">
        <v>2</v>
      </c>
      <c r="H48" s="17">
        <v>1</v>
      </c>
      <c r="I48" s="17">
        <v>0</v>
      </c>
      <c r="J48" s="17">
        <v>1</v>
      </c>
      <c r="K48" s="17">
        <v>0</v>
      </c>
      <c r="L48" s="17">
        <v>2</v>
      </c>
      <c r="M48" s="17">
        <v>2</v>
      </c>
      <c r="N48" s="17">
        <v>0</v>
      </c>
      <c r="O48" s="17">
        <v>0</v>
      </c>
      <c r="P48" s="17">
        <v>1</v>
      </c>
      <c r="Q48" s="17">
        <v>0</v>
      </c>
      <c r="R48" s="18" t="s">
        <v>61</v>
      </c>
      <c r="S48" s="16" t="s">
        <v>27</v>
      </c>
      <c r="T48" s="19">
        <v>44843.046000000002</v>
      </c>
      <c r="U48" s="19">
        <v>25609.481</v>
      </c>
      <c r="V48" s="57">
        <v>25832.194</v>
      </c>
      <c r="W48" s="57">
        <v>0</v>
      </c>
      <c r="X48" s="57">
        <v>0</v>
      </c>
      <c r="Y48" s="57">
        <f>SUM(T48:X48)</f>
        <v>96284.721000000005</v>
      </c>
      <c r="Z48" s="20">
        <v>2025</v>
      </c>
    </row>
    <row r="49" spans="1:26" s="4" customFormat="1" ht="31.5" x14ac:dyDescent="0.25">
      <c r="A49" s="17"/>
      <c r="B49" s="17"/>
      <c r="C49" s="17"/>
      <c r="D49" s="29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18" t="s">
        <v>62</v>
      </c>
      <c r="S49" s="16" t="s">
        <v>43</v>
      </c>
      <c r="T49" s="23">
        <v>1</v>
      </c>
      <c r="U49" s="23">
        <v>1</v>
      </c>
      <c r="V49" s="56">
        <v>1</v>
      </c>
      <c r="W49" s="56">
        <v>1</v>
      </c>
      <c r="X49" s="56">
        <v>1</v>
      </c>
      <c r="Y49" s="56">
        <v>1</v>
      </c>
      <c r="Z49" s="20">
        <v>2025</v>
      </c>
    </row>
    <row r="50" spans="1:26" s="4" customFormat="1" ht="31.5" x14ac:dyDescent="0.25">
      <c r="A50" s="29">
        <v>6</v>
      </c>
      <c r="B50" s="29">
        <v>0</v>
      </c>
      <c r="C50" s="29">
        <v>1</v>
      </c>
      <c r="D50" s="29">
        <v>0</v>
      </c>
      <c r="E50" s="29">
        <v>5</v>
      </c>
      <c r="F50" s="29">
        <v>0</v>
      </c>
      <c r="G50" s="29">
        <v>2</v>
      </c>
      <c r="H50" s="29">
        <v>1</v>
      </c>
      <c r="I50" s="29">
        <v>0</v>
      </c>
      <c r="J50" s="29">
        <v>1</v>
      </c>
      <c r="K50" s="29">
        <v>0</v>
      </c>
      <c r="L50" s="29">
        <v>2</v>
      </c>
      <c r="M50" s="29">
        <v>2</v>
      </c>
      <c r="N50" s="29">
        <v>0</v>
      </c>
      <c r="O50" s="29">
        <v>0</v>
      </c>
      <c r="P50" s="29">
        <v>2</v>
      </c>
      <c r="Q50" s="17">
        <v>0</v>
      </c>
      <c r="R50" s="18" t="s">
        <v>63</v>
      </c>
      <c r="S50" s="16" t="s">
        <v>27</v>
      </c>
      <c r="T50" s="19">
        <v>10600.894</v>
      </c>
      <c r="U50" s="19">
        <v>0</v>
      </c>
      <c r="V50" s="57">
        <v>0</v>
      </c>
      <c r="W50" s="57">
        <v>0</v>
      </c>
      <c r="X50" s="57">
        <v>0</v>
      </c>
      <c r="Y50" s="57">
        <f>SUM(T50:X50)</f>
        <v>10600.894</v>
      </c>
      <c r="Z50" s="20">
        <v>2025</v>
      </c>
    </row>
    <row r="51" spans="1:26" s="4" customFormat="1" x14ac:dyDescent="0.25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37"/>
      <c r="R51" s="18" t="s">
        <v>64</v>
      </c>
      <c r="S51" s="16" t="s">
        <v>31</v>
      </c>
      <c r="T51" s="23">
        <v>12</v>
      </c>
      <c r="U51" s="23">
        <v>0</v>
      </c>
      <c r="V51" s="56">
        <v>0</v>
      </c>
      <c r="W51" s="56">
        <v>0</v>
      </c>
      <c r="X51" s="56">
        <v>0</v>
      </c>
      <c r="Y51" s="56">
        <v>12</v>
      </c>
      <c r="Z51" s="20">
        <v>2025</v>
      </c>
    </row>
    <row r="52" spans="1:26" s="4" customFormat="1" ht="63" x14ac:dyDescent="0.25">
      <c r="A52" s="29">
        <v>6</v>
      </c>
      <c r="B52" s="29">
        <v>0</v>
      </c>
      <c r="C52" s="29">
        <v>1</v>
      </c>
      <c r="D52" s="29">
        <v>0</v>
      </c>
      <c r="E52" s="29">
        <v>5</v>
      </c>
      <c r="F52" s="29">
        <v>0</v>
      </c>
      <c r="G52" s="29">
        <v>2</v>
      </c>
      <c r="H52" s="29">
        <v>1</v>
      </c>
      <c r="I52" s="29">
        <v>0</v>
      </c>
      <c r="J52" s="29">
        <v>1</v>
      </c>
      <c r="K52" s="29">
        <v>0</v>
      </c>
      <c r="L52" s="29">
        <v>2</v>
      </c>
      <c r="M52" s="29">
        <v>2</v>
      </c>
      <c r="N52" s="29">
        <v>0</v>
      </c>
      <c r="O52" s="29">
        <v>0</v>
      </c>
      <c r="P52" s="29">
        <v>3</v>
      </c>
      <c r="Q52" s="17">
        <v>0</v>
      </c>
      <c r="R52" s="18" t="s">
        <v>65</v>
      </c>
      <c r="S52" s="16" t="s">
        <v>27</v>
      </c>
      <c r="T52" s="19">
        <v>0</v>
      </c>
      <c r="U52" s="19">
        <v>292.34300000000002</v>
      </c>
      <c r="V52" s="57">
        <v>0</v>
      </c>
      <c r="W52" s="57">
        <v>0</v>
      </c>
      <c r="X52" s="57">
        <v>0</v>
      </c>
      <c r="Y52" s="57">
        <f>SUM(T52:X52)</f>
        <v>292.34300000000002</v>
      </c>
      <c r="Z52" s="20">
        <v>2025</v>
      </c>
    </row>
    <row r="53" spans="1:26" s="4" customFormat="1" x14ac:dyDescent="0.25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17"/>
      <c r="R53" s="18" t="s">
        <v>54</v>
      </c>
      <c r="S53" s="16" t="s">
        <v>31</v>
      </c>
      <c r="T53" s="23">
        <v>0</v>
      </c>
      <c r="U53" s="23">
        <v>1</v>
      </c>
      <c r="V53" s="56">
        <v>0</v>
      </c>
      <c r="W53" s="56">
        <v>0</v>
      </c>
      <c r="X53" s="56">
        <v>0</v>
      </c>
      <c r="Y53" s="56">
        <v>1</v>
      </c>
      <c r="Z53" s="20">
        <v>2025</v>
      </c>
    </row>
    <row r="54" spans="1:26" s="4" customFormat="1" ht="31.5" x14ac:dyDescent="0.25">
      <c r="A54" s="29">
        <v>6</v>
      </c>
      <c r="B54" s="29">
        <v>0</v>
      </c>
      <c r="C54" s="29">
        <v>1</v>
      </c>
      <c r="D54" s="29">
        <v>0</v>
      </c>
      <c r="E54" s="29">
        <v>5</v>
      </c>
      <c r="F54" s="29">
        <v>0</v>
      </c>
      <c r="G54" s="29">
        <v>2</v>
      </c>
      <c r="H54" s="29">
        <v>1</v>
      </c>
      <c r="I54" s="29">
        <v>0</v>
      </c>
      <c r="J54" s="29">
        <v>1</v>
      </c>
      <c r="K54" s="29">
        <v>0</v>
      </c>
      <c r="L54" s="29">
        <v>2</v>
      </c>
      <c r="M54" s="29">
        <v>1</v>
      </c>
      <c r="N54" s="29">
        <v>0</v>
      </c>
      <c r="O54" s="29">
        <v>1</v>
      </c>
      <c r="P54" s="29">
        <v>1</v>
      </c>
      <c r="Q54" s="29">
        <v>0</v>
      </c>
      <c r="R54" s="18" t="s">
        <v>66</v>
      </c>
      <c r="S54" s="16" t="s">
        <v>27</v>
      </c>
      <c r="T54" s="19">
        <v>0</v>
      </c>
      <c r="U54" s="36">
        <v>46471.199999999997</v>
      </c>
      <c r="V54" s="57">
        <v>0</v>
      </c>
      <c r="W54" s="57">
        <v>0</v>
      </c>
      <c r="X54" s="57">
        <v>0</v>
      </c>
      <c r="Y54" s="57">
        <v>46471.199999999997</v>
      </c>
      <c r="Z54" s="20">
        <v>2025</v>
      </c>
    </row>
    <row r="55" spans="1:26" s="4" customFormat="1" x14ac:dyDescent="0.25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18" t="s">
        <v>54</v>
      </c>
      <c r="S55" s="16" t="s">
        <v>31</v>
      </c>
      <c r="T55" s="23">
        <v>0</v>
      </c>
      <c r="U55" s="23">
        <v>1</v>
      </c>
      <c r="V55" s="56">
        <v>0</v>
      </c>
      <c r="W55" s="56">
        <v>0</v>
      </c>
      <c r="X55" s="56">
        <v>0</v>
      </c>
      <c r="Y55" s="56">
        <v>1</v>
      </c>
      <c r="Z55" s="20"/>
    </row>
    <row r="56" spans="1:26" s="4" customFormat="1" ht="31.5" x14ac:dyDescent="0.25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18" t="s">
        <v>67</v>
      </c>
      <c r="S56" s="16" t="s">
        <v>43</v>
      </c>
      <c r="T56" s="23">
        <v>0</v>
      </c>
      <c r="U56" s="23">
        <v>0</v>
      </c>
      <c r="V56" s="56">
        <v>0</v>
      </c>
      <c r="W56" s="56">
        <v>0</v>
      </c>
      <c r="X56" s="56">
        <v>1</v>
      </c>
      <c r="Y56" s="56">
        <v>1</v>
      </c>
      <c r="Z56" s="20">
        <v>2025</v>
      </c>
    </row>
    <row r="57" spans="1:26" s="4" customFormat="1" ht="30.75" customHeight="1" x14ac:dyDescent="0.25">
      <c r="A57" s="29">
        <v>6</v>
      </c>
      <c r="B57" s="29">
        <v>0</v>
      </c>
      <c r="C57" s="29">
        <v>1</v>
      </c>
      <c r="D57" s="29">
        <v>0</v>
      </c>
      <c r="E57" s="29">
        <v>5</v>
      </c>
      <c r="F57" s="29">
        <v>0</v>
      </c>
      <c r="G57" s="29">
        <v>2</v>
      </c>
      <c r="H57" s="29">
        <v>1</v>
      </c>
      <c r="I57" s="29">
        <v>0</v>
      </c>
      <c r="J57" s="29">
        <v>1</v>
      </c>
      <c r="K57" s="29">
        <v>0</v>
      </c>
      <c r="L57" s="29">
        <v>2</v>
      </c>
      <c r="M57" s="29">
        <v>2</v>
      </c>
      <c r="N57" s="29">
        <v>0</v>
      </c>
      <c r="O57" s="29">
        <v>0</v>
      </c>
      <c r="P57" s="29">
        <v>6</v>
      </c>
      <c r="Q57" s="17">
        <v>0</v>
      </c>
      <c r="R57" s="18" t="s">
        <v>68</v>
      </c>
      <c r="S57" s="16" t="s">
        <v>27</v>
      </c>
      <c r="T57" s="19">
        <v>881.28599999999994</v>
      </c>
      <c r="U57" s="19" t="s">
        <v>29</v>
      </c>
      <c r="V57" s="57">
        <v>0</v>
      </c>
      <c r="W57" s="57">
        <v>0</v>
      </c>
      <c r="X57" s="57">
        <v>0</v>
      </c>
      <c r="Y57" s="57">
        <f>SUM(T57:X57)</f>
        <v>881.28599999999994</v>
      </c>
      <c r="Z57" s="20">
        <v>2025</v>
      </c>
    </row>
    <row r="58" spans="1:26" s="4" customFormat="1" x14ac:dyDescent="0.25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17"/>
      <c r="R58" s="18" t="s">
        <v>54</v>
      </c>
      <c r="S58" s="16" t="s">
        <v>55</v>
      </c>
      <c r="T58" s="23">
        <v>1</v>
      </c>
      <c r="U58" s="23" t="s">
        <v>29</v>
      </c>
      <c r="V58" s="56">
        <v>0</v>
      </c>
      <c r="W58" s="56">
        <v>0</v>
      </c>
      <c r="X58" s="56">
        <v>0</v>
      </c>
      <c r="Y58" s="56">
        <v>1</v>
      </c>
      <c r="Z58" s="20">
        <v>2025</v>
      </c>
    </row>
    <row r="59" spans="1:26" s="4" customFormat="1" ht="31.5" x14ac:dyDescent="0.25">
      <c r="A59" s="32">
        <v>6</v>
      </c>
      <c r="B59" s="32">
        <v>0</v>
      </c>
      <c r="C59" s="32">
        <v>1</v>
      </c>
      <c r="D59" s="32">
        <v>0</v>
      </c>
      <c r="E59" s="32">
        <v>5</v>
      </c>
      <c r="F59" s="32">
        <v>0</v>
      </c>
      <c r="G59" s="32">
        <v>2</v>
      </c>
      <c r="H59" s="32">
        <v>1</v>
      </c>
      <c r="I59" s="32">
        <v>0</v>
      </c>
      <c r="J59" s="32">
        <v>1</v>
      </c>
      <c r="K59" s="32">
        <v>0</v>
      </c>
      <c r="L59" s="32">
        <v>2</v>
      </c>
      <c r="M59" s="32">
        <v>2</v>
      </c>
      <c r="N59" s="32">
        <v>0</v>
      </c>
      <c r="O59" s="32">
        <v>0</v>
      </c>
      <c r="P59" s="32">
        <v>7</v>
      </c>
      <c r="Q59" s="17">
        <v>0</v>
      </c>
      <c r="R59" s="18" t="s">
        <v>69</v>
      </c>
      <c r="S59" s="16" t="s">
        <v>27</v>
      </c>
      <c r="T59" s="19">
        <v>12000.894</v>
      </c>
      <c r="U59" s="19">
        <v>2070.8870000000002</v>
      </c>
      <c r="V59" s="57">
        <v>0</v>
      </c>
      <c r="W59" s="57">
        <v>0</v>
      </c>
      <c r="X59" s="57">
        <v>0</v>
      </c>
      <c r="Y59" s="57">
        <f>SUM(T59:X59)</f>
        <v>14071.781000000001</v>
      </c>
      <c r="Z59" s="20">
        <v>2025</v>
      </c>
    </row>
    <row r="60" spans="1:26" s="4" customFormat="1" x14ac:dyDescent="0.25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17"/>
      <c r="R60" s="18" t="s">
        <v>54</v>
      </c>
      <c r="S60" s="16" t="s">
        <v>55</v>
      </c>
      <c r="T60" s="23">
        <v>0</v>
      </c>
      <c r="U60" s="23">
        <v>1</v>
      </c>
      <c r="V60" s="56">
        <v>0</v>
      </c>
      <c r="W60" s="56">
        <v>0</v>
      </c>
      <c r="X60" s="56">
        <v>0</v>
      </c>
      <c r="Y60" s="56">
        <v>1</v>
      </c>
      <c r="Z60" s="20">
        <v>2025</v>
      </c>
    </row>
    <row r="61" spans="1:26" s="4" customFormat="1" ht="31.5" x14ac:dyDescent="0.25">
      <c r="A61" s="32">
        <v>6</v>
      </c>
      <c r="B61" s="32">
        <v>0</v>
      </c>
      <c r="C61" s="32">
        <v>1</v>
      </c>
      <c r="D61" s="32">
        <v>0</v>
      </c>
      <c r="E61" s="32">
        <v>5</v>
      </c>
      <c r="F61" s="32">
        <v>0</v>
      </c>
      <c r="G61" s="32">
        <v>2</v>
      </c>
      <c r="H61" s="32">
        <v>1</v>
      </c>
      <c r="I61" s="32">
        <v>0</v>
      </c>
      <c r="J61" s="32">
        <v>1</v>
      </c>
      <c r="K61" s="32">
        <v>0</v>
      </c>
      <c r="L61" s="32">
        <v>2</v>
      </c>
      <c r="M61" s="32" t="s">
        <v>49</v>
      </c>
      <c r="N61" s="32">
        <v>0</v>
      </c>
      <c r="O61" s="32">
        <v>1</v>
      </c>
      <c r="P61" s="32">
        <v>1</v>
      </c>
      <c r="Q61" s="17">
        <v>0</v>
      </c>
      <c r="R61" s="18" t="s">
        <v>70</v>
      </c>
      <c r="S61" s="16" t="s">
        <v>27</v>
      </c>
      <c r="T61" s="19">
        <v>0</v>
      </c>
      <c r="U61" s="19">
        <v>11617.8</v>
      </c>
      <c r="V61" s="60" t="s">
        <v>29</v>
      </c>
      <c r="W61" s="60" t="s">
        <v>29</v>
      </c>
      <c r="X61" s="57">
        <v>0</v>
      </c>
      <c r="Y61" s="57">
        <f>SUM(T61:X61)</f>
        <v>11617.8</v>
      </c>
      <c r="Z61" s="20">
        <v>2025</v>
      </c>
    </row>
    <row r="62" spans="1:26" s="4" customFormat="1" x14ac:dyDescent="0.25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17"/>
      <c r="R62" s="18" t="s">
        <v>54</v>
      </c>
      <c r="S62" s="16" t="s">
        <v>55</v>
      </c>
      <c r="T62" s="23">
        <v>0</v>
      </c>
      <c r="U62" s="23">
        <v>1</v>
      </c>
      <c r="V62" s="56">
        <v>0</v>
      </c>
      <c r="W62" s="56">
        <v>0</v>
      </c>
      <c r="X62" s="56">
        <v>0</v>
      </c>
      <c r="Y62" s="56">
        <v>1</v>
      </c>
      <c r="Z62" s="20">
        <v>2025</v>
      </c>
    </row>
    <row r="63" spans="1:26" s="4" customFormat="1" ht="31.5" x14ac:dyDescent="0.25">
      <c r="A63" s="32">
        <v>6</v>
      </c>
      <c r="B63" s="32">
        <v>0</v>
      </c>
      <c r="C63" s="32">
        <v>1</v>
      </c>
      <c r="D63" s="32">
        <v>0</v>
      </c>
      <c r="E63" s="32">
        <v>5</v>
      </c>
      <c r="F63" s="32">
        <v>0</v>
      </c>
      <c r="G63" s="32">
        <v>2</v>
      </c>
      <c r="H63" s="32">
        <v>1</v>
      </c>
      <c r="I63" s="32">
        <v>0</v>
      </c>
      <c r="J63" s="32">
        <v>1</v>
      </c>
      <c r="K63" s="32">
        <v>0</v>
      </c>
      <c r="L63" s="32">
        <v>2</v>
      </c>
      <c r="M63" s="32">
        <v>2</v>
      </c>
      <c r="N63" s="32">
        <v>0</v>
      </c>
      <c r="O63" s="32">
        <v>0</v>
      </c>
      <c r="P63" s="32">
        <v>9</v>
      </c>
      <c r="Q63" s="17">
        <v>0</v>
      </c>
      <c r="R63" s="18" t="s">
        <v>71</v>
      </c>
      <c r="S63" s="16" t="s">
        <v>27</v>
      </c>
      <c r="T63" s="19">
        <v>2477.0239999999999</v>
      </c>
      <c r="U63" s="19">
        <v>0</v>
      </c>
      <c r="V63" s="57">
        <v>0</v>
      </c>
      <c r="W63" s="57">
        <v>0</v>
      </c>
      <c r="X63" s="57">
        <v>0</v>
      </c>
      <c r="Y63" s="57">
        <f>SUM(T63:X63)</f>
        <v>2477.0239999999999</v>
      </c>
      <c r="Z63" s="20">
        <v>2022</v>
      </c>
    </row>
    <row r="64" spans="1:26" s="4" customFormat="1" x14ac:dyDescent="0.25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17"/>
      <c r="R64" s="18" t="s">
        <v>72</v>
      </c>
      <c r="S64" s="16" t="s">
        <v>55</v>
      </c>
      <c r="T64" s="23">
        <v>1</v>
      </c>
      <c r="U64" s="23">
        <v>0</v>
      </c>
      <c r="V64" s="56">
        <v>0</v>
      </c>
      <c r="W64" s="56">
        <v>0</v>
      </c>
      <c r="X64" s="56">
        <v>0</v>
      </c>
      <c r="Y64" s="56">
        <v>1</v>
      </c>
      <c r="Z64" s="20">
        <v>2022</v>
      </c>
    </row>
    <row r="65" spans="1:26" ht="31.5" x14ac:dyDescent="0.25">
      <c r="A65" s="32">
        <v>6</v>
      </c>
      <c r="B65" s="32">
        <v>0</v>
      </c>
      <c r="C65" s="32">
        <v>1</v>
      </c>
      <c r="D65" s="32">
        <v>0</v>
      </c>
      <c r="E65" s="32">
        <v>5</v>
      </c>
      <c r="F65" s="32">
        <v>0</v>
      </c>
      <c r="G65" s="32">
        <v>2</v>
      </c>
      <c r="H65" s="32">
        <v>1</v>
      </c>
      <c r="I65" s="32">
        <v>0</v>
      </c>
      <c r="J65" s="32">
        <v>1</v>
      </c>
      <c r="K65" s="32">
        <v>0</v>
      </c>
      <c r="L65" s="32">
        <v>2</v>
      </c>
      <c r="M65" s="32">
        <v>2</v>
      </c>
      <c r="N65" s="32">
        <v>0</v>
      </c>
      <c r="O65" s="32">
        <v>1</v>
      </c>
      <c r="P65" s="32">
        <v>0</v>
      </c>
      <c r="Q65" s="17">
        <v>0</v>
      </c>
      <c r="R65" s="18" t="s">
        <v>73</v>
      </c>
      <c r="S65" s="16" t="s">
        <v>27</v>
      </c>
      <c r="T65" s="19">
        <v>0</v>
      </c>
      <c r="U65" s="19">
        <v>526.14</v>
      </c>
      <c r="V65" s="57">
        <f>332.8</f>
        <v>332.8</v>
      </c>
      <c r="W65" s="57">
        <f t="shared" ref="W65:X65" si="1">332.8</f>
        <v>332.8</v>
      </c>
      <c r="X65" s="57">
        <f t="shared" si="1"/>
        <v>332.8</v>
      </c>
      <c r="Y65" s="57">
        <f>SUM(T65:X65)</f>
        <v>1524.54</v>
      </c>
      <c r="Z65" s="20">
        <v>2025</v>
      </c>
    </row>
    <row r="66" spans="1:26" x14ac:dyDescent="0.25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17"/>
      <c r="R66" s="18" t="s">
        <v>74</v>
      </c>
      <c r="S66" s="16" t="s">
        <v>31</v>
      </c>
      <c r="T66" s="23">
        <v>0</v>
      </c>
      <c r="U66" s="23">
        <v>109</v>
      </c>
      <c r="V66" s="56">
        <v>109</v>
      </c>
      <c r="W66" s="56">
        <v>109</v>
      </c>
      <c r="X66" s="56">
        <v>109</v>
      </c>
      <c r="Y66" s="56">
        <v>109</v>
      </c>
      <c r="Z66" s="20"/>
    </row>
    <row r="67" spans="1:26" ht="19.5" customHeight="1" x14ac:dyDescent="0.25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17"/>
      <c r="R67" s="18" t="s">
        <v>75</v>
      </c>
      <c r="S67" s="16" t="s">
        <v>43</v>
      </c>
      <c r="T67" s="23">
        <v>1</v>
      </c>
      <c r="U67" s="23">
        <v>1</v>
      </c>
      <c r="V67" s="56">
        <v>1</v>
      </c>
      <c r="W67" s="56">
        <v>1</v>
      </c>
      <c r="X67" s="56">
        <v>1</v>
      </c>
      <c r="Y67" s="56">
        <v>1</v>
      </c>
      <c r="Z67" s="20">
        <v>2025</v>
      </c>
    </row>
    <row r="68" spans="1:26" ht="31.5" x14ac:dyDescent="0.25">
      <c r="A68" s="32">
        <v>6</v>
      </c>
      <c r="B68" s="32">
        <v>0</v>
      </c>
      <c r="C68" s="32">
        <v>1</v>
      </c>
      <c r="D68" s="32">
        <v>0</v>
      </c>
      <c r="E68" s="32">
        <v>5</v>
      </c>
      <c r="F68" s="32">
        <v>0</v>
      </c>
      <c r="G68" s="32">
        <v>2</v>
      </c>
      <c r="H68" s="32">
        <v>1</v>
      </c>
      <c r="I68" s="32">
        <v>0</v>
      </c>
      <c r="J68" s="32">
        <v>1</v>
      </c>
      <c r="K68" s="32">
        <v>0</v>
      </c>
      <c r="L68" s="32">
        <v>2</v>
      </c>
      <c r="M68" s="32">
        <v>2</v>
      </c>
      <c r="N68" s="32">
        <v>0</v>
      </c>
      <c r="O68" s="32">
        <v>1</v>
      </c>
      <c r="P68" s="32">
        <v>2</v>
      </c>
      <c r="Q68" s="17">
        <v>0</v>
      </c>
      <c r="R68" s="18" t="s">
        <v>108</v>
      </c>
      <c r="S68" s="16" t="s">
        <v>27</v>
      </c>
      <c r="T68" s="19">
        <v>1092.625</v>
      </c>
      <c r="U68" s="19">
        <v>32511.317999999999</v>
      </c>
      <c r="V68" s="57">
        <v>17280.477999999999</v>
      </c>
      <c r="W68" s="57">
        <v>0</v>
      </c>
      <c r="X68" s="57">
        <v>0</v>
      </c>
      <c r="Y68" s="57">
        <f>SUM(T68:X68)</f>
        <v>50884.421000000002</v>
      </c>
      <c r="Z68" s="20">
        <v>2023</v>
      </c>
    </row>
    <row r="69" spans="1:26" x14ac:dyDescent="0.25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17"/>
      <c r="R69" s="18" t="s">
        <v>54</v>
      </c>
      <c r="S69" s="16" t="s">
        <v>55</v>
      </c>
      <c r="T69" s="23">
        <v>1</v>
      </c>
      <c r="U69" s="23">
        <v>1</v>
      </c>
      <c r="V69" s="56">
        <v>1</v>
      </c>
      <c r="W69" s="56">
        <v>0</v>
      </c>
      <c r="X69" s="56">
        <v>0</v>
      </c>
      <c r="Y69" s="56">
        <v>1</v>
      </c>
      <c r="Z69" s="20">
        <v>2023</v>
      </c>
    </row>
    <row r="70" spans="1:26" ht="31.5" x14ac:dyDescent="0.25">
      <c r="A70" s="32">
        <v>6</v>
      </c>
      <c r="B70" s="32">
        <v>0</v>
      </c>
      <c r="C70" s="32">
        <v>1</v>
      </c>
      <c r="D70" s="32">
        <v>0</v>
      </c>
      <c r="E70" s="32">
        <v>5</v>
      </c>
      <c r="F70" s="32">
        <v>0</v>
      </c>
      <c r="G70" s="32">
        <v>2</v>
      </c>
      <c r="H70" s="32">
        <v>1</v>
      </c>
      <c r="I70" s="32">
        <v>0</v>
      </c>
      <c r="J70" s="32">
        <v>1</v>
      </c>
      <c r="K70" s="32">
        <v>0</v>
      </c>
      <c r="L70" s="32">
        <v>2</v>
      </c>
      <c r="M70" s="32">
        <v>4</v>
      </c>
      <c r="N70" s="32">
        <v>0</v>
      </c>
      <c r="O70" s="32">
        <v>7</v>
      </c>
      <c r="P70" s="32">
        <v>7</v>
      </c>
      <c r="Q70" s="17">
        <v>0</v>
      </c>
      <c r="R70" s="39" t="s">
        <v>76</v>
      </c>
      <c r="S70" s="16" t="s">
        <v>27</v>
      </c>
      <c r="T70" s="19">
        <v>0</v>
      </c>
      <c r="U70" s="19">
        <v>2120.6999999999998</v>
      </c>
      <c r="V70" s="57">
        <v>0</v>
      </c>
      <c r="W70" s="57">
        <v>0</v>
      </c>
      <c r="X70" s="57">
        <v>0</v>
      </c>
      <c r="Y70" s="57">
        <f t="shared" ref="Y70:Y76" si="2">SUM(T70:X70)</f>
        <v>2120.6999999999998</v>
      </c>
      <c r="Z70" s="20">
        <v>2022</v>
      </c>
    </row>
    <row r="71" spans="1:26" x14ac:dyDescent="0.25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17"/>
      <c r="R71" s="18" t="s">
        <v>54</v>
      </c>
      <c r="S71" s="16" t="s">
        <v>55</v>
      </c>
      <c r="T71" s="23">
        <v>0</v>
      </c>
      <c r="U71" s="23">
        <v>1</v>
      </c>
      <c r="V71" s="56">
        <v>0</v>
      </c>
      <c r="W71" s="56">
        <v>0</v>
      </c>
      <c r="X71" s="56">
        <v>0</v>
      </c>
      <c r="Y71" s="56">
        <f t="shared" si="2"/>
        <v>1</v>
      </c>
      <c r="Z71" s="20">
        <v>2022</v>
      </c>
    </row>
    <row r="72" spans="1:26" ht="24.75" customHeight="1" x14ac:dyDescent="0.25">
      <c r="A72" s="32">
        <v>6</v>
      </c>
      <c r="B72" s="32">
        <v>0</v>
      </c>
      <c r="C72" s="32">
        <v>1</v>
      </c>
      <c r="D72" s="32">
        <v>0</v>
      </c>
      <c r="E72" s="32">
        <v>5</v>
      </c>
      <c r="F72" s="32">
        <v>0</v>
      </c>
      <c r="G72" s="32">
        <v>3</v>
      </c>
      <c r="H72" s="32">
        <v>1</v>
      </c>
      <c r="I72" s="32">
        <v>0</v>
      </c>
      <c r="J72" s="32">
        <v>1</v>
      </c>
      <c r="K72" s="32">
        <v>0</v>
      </c>
      <c r="L72" s="32">
        <v>2</v>
      </c>
      <c r="M72" s="32">
        <v>1</v>
      </c>
      <c r="N72" s="32">
        <v>1</v>
      </c>
      <c r="O72" s="32">
        <v>1</v>
      </c>
      <c r="P72" s="32">
        <v>8</v>
      </c>
      <c r="Q72" s="17">
        <v>0</v>
      </c>
      <c r="R72" s="18" t="s">
        <v>77</v>
      </c>
      <c r="S72" s="16" t="s">
        <v>27</v>
      </c>
      <c r="T72" s="23">
        <v>0</v>
      </c>
      <c r="U72" s="40">
        <v>1000</v>
      </c>
      <c r="V72" s="56">
        <v>0</v>
      </c>
      <c r="W72" s="56">
        <v>0</v>
      </c>
      <c r="X72" s="56">
        <v>0</v>
      </c>
      <c r="Y72" s="63">
        <f t="shared" si="2"/>
        <v>1000</v>
      </c>
      <c r="Z72" s="20">
        <v>2022</v>
      </c>
    </row>
    <row r="73" spans="1:26" x14ac:dyDescent="0.25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17"/>
      <c r="R73" s="18" t="s">
        <v>54</v>
      </c>
      <c r="S73" s="16" t="s">
        <v>31</v>
      </c>
      <c r="T73" s="23">
        <v>0</v>
      </c>
      <c r="U73" s="23">
        <v>1</v>
      </c>
      <c r="V73" s="56">
        <v>0</v>
      </c>
      <c r="W73" s="56">
        <v>0</v>
      </c>
      <c r="X73" s="56">
        <v>0</v>
      </c>
      <c r="Y73" s="56">
        <f t="shared" si="2"/>
        <v>1</v>
      </c>
      <c r="Z73" s="20">
        <v>2022</v>
      </c>
    </row>
    <row r="74" spans="1:26" ht="31.5" x14ac:dyDescent="0.25">
      <c r="A74" s="41">
        <v>6</v>
      </c>
      <c r="B74" s="41">
        <v>0</v>
      </c>
      <c r="C74" s="41">
        <v>1</v>
      </c>
      <c r="D74" s="41">
        <v>0</v>
      </c>
      <c r="E74" s="41">
        <v>5</v>
      </c>
      <c r="F74" s="41">
        <v>0</v>
      </c>
      <c r="G74" s="41">
        <v>3</v>
      </c>
      <c r="H74" s="41">
        <v>1</v>
      </c>
      <c r="I74" s="41">
        <v>0</v>
      </c>
      <c r="J74" s="41">
        <v>1</v>
      </c>
      <c r="K74" s="41">
        <v>0</v>
      </c>
      <c r="L74" s="41">
        <v>2</v>
      </c>
      <c r="M74" s="41">
        <v>2</v>
      </c>
      <c r="N74" s="41">
        <v>0</v>
      </c>
      <c r="O74" s="41">
        <v>1</v>
      </c>
      <c r="P74" s="41">
        <v>5</v>
      </c>
      <c r="Q74" s="41">
        <v>0</v>
      </c>
      <c r="R74" s="18" t="s">
        <v>78</v>
      </c>
      <c r="S74" s="16" t="s">
        <v>43</v>
      </c>
      <c r="T74" s="42">
        <v>0</v>
      </c>
      <c r="U74" s="42">
        <v>0</v>
      </c>
      <c r="V74" s="64">
        <v>1</v>
      </c>
      <c r="W74" s="64">
        <v>0</v>
      </c>
      <c r="X74" s="64">
        <v>0</v>
      </c>
      <c r="Y74" s="64">
        <f t="shared" si="2"/>
        <v>1</v>
      </c>
      <c r="Z74" s="16">
        <v>2023</v>
      </c>
    </row>
    <row r="75" spans="1:26" x14ac:dyDescent="0.25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17"/>
      <c r="R75" s="18" t="s">
        <v>54</v>
      </c>
      <c r="S75" s="16" t="s">
        <v>31</v>
      </c>
      <c r="T75" s="42">
        <v>0</v>
      </c>
      <c r="U75" s="42">
        <v>0</v>
      </c>
      <c r="V75" s="64">
        <v>1</v>
      </c>
      <c r="W75" s="64">
        <v>0</v>
      </c>
      <c r="X75" s="64">
        <v>0</v>
      </c>
      <c r="Y75" s="64">
        <f t="shared" si="2"/>
        <v>1</v>
      </c>
      <c r="Z75" s="16">
        <v>2023</v>
      </c>
    </row>
    <row r="76" spans="1:26" ht="31.5" x14ac:dyDescent="0.25">
      <c r="A76" s="32">
        <v>6</v>
      </c>
      <c r="B76" s="32">
        <v>0</v>
      </c>
      <c r="C76" s="32">
        <v>1</v>
      </c>
      <c r="D76" s="32">
        <v>0</v>
      </c>
      <c r="E76" s="32">
        <v>5</v>
      </c>
      <c r="F76" s="32">
        <v>0</v>
      </c>
      <c r="G76" s="32">
        <v>3</v>
      </c>
      <c r="H76" s="32">
        <v>1</v>
      </c>
      <c r="I76" s="32">
        <v>0</v>
      </c>
      <c r="J76" s="32">
        <v>1</v>
      </c>
      <c r="K76" s="32">
        <v>0</v>
      </c>
      <c r="L76" s="32">
        <v>2</v>
      </c>
      <c r="M76" s="32">
        <v>2</v>
      </c>
      <c r="N76" s="32">
        <v>0</v>
      </c>
      <c r="O76" s="32">
        <v>1</v>
      </c>
      <c r="P76" s="32">
        <v>6</v>
      </c>
      <c r="Q76" s="17">
        <v>0</v>
      </c>
      <c r="R76" s="18" t="s">
        <v>79</v>
      </c>
      <c r="S76" s="16" t="s">
        <v>27</v>
      </c>
      <c r="T76" s="42">
        <v>0</v>
      </c>
      <c r="U76" s="44">
        <v>394</v>
      </c>
      <c r="V76" s="65">
        <v>1662.48</v>
      </c>
      <c r="W76" s="65">
        <v>4117.3</v>
      </c>
      <c r="X76" s="65">
        <v>4117.3</v>
      </c>
      <c r="Y76" s="66">
        <f t="shared" si="2"/>
        <v>10291.080000000002</v>
      </c>
      <c r="Z76" s="16">
        <v>2025</v>
      </c>
    </row>
    <row r="77" spans="1:26" x14ac:dyDescent="0.25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17"/>
      <c r="R77" s="18" t="s">
        <v>54</v>
      </c>
      <c r="S77" s="16" t="s">
        <v>31</v>
      </c>
      <c r="T77" s="42" t="s">
        <v>80</v>
      </c>
      <c r="U77" s="43">
        <v>2</v>
      </c>
      <c r="V77" s="67">
        <v>2</v>
      </c>
      <c r="W77" s="67">
        <v>2</v>
      </c>
      <c r="X77" s="67">
        <v>2</v>
      </c>
      <c r="Y77" s="64">
        <v>2</v>
      </c>
      <c r="Z77" s="16">
        <v>2025</v>
      </c>
    </row>
    <row r="78" spans="1:26" ht="31.5" x14ac:dyDescent="0.25">
      <c r="A78" s="32">
        <v>6</v>
      </c>
      <c r="B78" s="32">
        <v>0</v>
      </c>
      <c r="C78" s="32">
        <v>1</v>
      </c>
      <c r="D78" s="32">
        <v>0</v>
      </c>
      <c r="E78" s="32">
        <v>5</v>
      </c>
      <c r="F78" s="32">
        <v>0</v>
      </c>
      <c r="G78" s="32">
        <v>3</v>
      </c>
      <c r="H78" s="32">
        <v>1</v>
      </c>
      <c r="I78" s="32">
        <v>0</v>
      </c>
      <c r="J78" s="32">
        <v>1</v>
      </c>
      <c r="K78" s="32">
        <v>0</v>
      </c>
      <c r="L78" s="32">
        <v>2</v>
      </c>
      <c r="M78" s="32">
        <v>2</v>
      </c>
      <c r="N78" s="32">
        <v>0</v>
      </c>
      <c r="O78" s="32">
        <v>1</v>
      </c>
      <c r="P78" s="32">
        <v>7</v>
      </c>
      <c r="Q78" s="17">
        <v>0</v>
      </c>
      <c r="R78" s="18" t="s">
        <v>81</v>
      </c>
      <c r="S78" s="16" t="s">
        <v>27</v>
      </c>
      <c r="T78" s="42" t="s">
        <v>82</v>
      </c>
      <c r="U78" s="44">
        <v>384.78399999999999</v>
      </c>
      <c r="V78" s="68" t="s">
        <v>29</v>
      </c>
      <c r="W78" s="68" t="s">
        <v>29</v>
      </c>
      <c r="X78" s="67" t="s">
        <v>29</v>
      </c>
      <c r="Y78" s="69">
        <v>384.78399999999999</v>
      </c>
      <c r="Z78" s="16">
        <v>2022</v>
      </c>
    </row>
    <row r="79" spans="1:26" x14ac:dyDescent="0.25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17"/>
      <c r="R79" s="18" t="s">
        <v>54</v>
      </c>
      <c r="S79" s="16" t="s">
        <v>31</v>
      </c>
      <c r="T79" s="45" t="s">
        <v>29</v>
      </c>
      <c r="U79" s="43">
        <v>1</v>
      </c>
      <c r="V79" s="68" t="s">
        <v>29</v>
      </c>
      <c r="W79" s="68" t="s">
        <v>29</v>
      </c>
      <c r="X79" s="67" t="s">
        <v>29</v>
      </c>
      <c r="Y79" s="64">
        <v>1</v>
      </c>
      <c r="Z79" s="16">
        <v>2022</v>
      </c>
    </row>
    <row r="80" spans="1:26" ht="31.5" x14ac:dyDescent="0.25">
      <c r="A80" s="32">
        <v>6</v>
      </c>
      <c r="B80" s="32">
        <v>0</v>
      </c>
      <c r="C80" s="32">
        <v>1</v>
      </c>
      <c r="D80" s="32">
        <v>0</v>
      </c>
      <c r="E80" s="32">
        <v>5</v>
      </c>
      <c r="F80" s="32">
        <v>0</v>
      </c>
      <c r="G80" s="32">
        <v>3</v>
      </c>
      <c r="H80" s="32">
        <v>1</v>
      </c>
      <c r="I80" s="32">
        <v>0</v>
      </c>
      <c r="J80" s="32">
        <v>1</v>
      </c>
      <c r="K80" s="32">
        <v>0</v>
      </c>
      <c r="L80" s="32">
        <v>2</v>
      </c>
      <c r="M80" s="32">
        <v>2</v>
      </c>
      <c r="N80" s="32">
        <v>0</v>
      </c>
      <c r="O80" s="32">
        <v>1</v>
      </c>
      <c r="P80" s="32">
        <v>8</v>
      </c>
      <c r="Q80" s="17">
        <v>0</v>
      </c>
      <c r="R80" s="46" t="s">
        <v>83</v>
      </c>
      <c r="S80" s="16" t="s">
        <v>27</v>
      </c>
      <c r="T80" s="45" t="s">
        <v>29</v>
      </c>
      <c r="U80" s="44">
        <v>1185.134</v>
      </c>
      <c r="V80" s="68" t="s">
        <v>29</v>
      </c>
      <c r="W80" s="68" t="s">
        <v>29</v>
      </c>
      <c r="X80" s="67" t="s">
        <v>29</v>
      </c>
      <c r="Y80" s="69">
        <v>1334.96</v>
      </c>
      <c r="Z80" s="16">
        <v>2022</v>
      </c>
    </row>
    <row r="81" spans="1:26" x14ac:dyDescent="0.25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17"/>
      <c r="R81" s="18" t="s">
        <v>54</v>
      </c>
      <c r="S81" s="16" t="s">
        <v>31</v>
      </c>
      <c r="T81" s="42">
        <v>0</v>
      </c>
      <c r="U81" s="43">
        <v>4</v>
      </c>
      <c r="V81" s="64">
        <v>0</v>
      </c>
      <c r="W81" s="64">
        <v>0</v>
      </c>
      <c r="X81" s="64">
        <v>0</v>
      </c>
      <c r="Y81" s="64">
        <v>4</v>
      </c>
      <c r="Z81" s="16">
        <v>2022</v>
      </c>
    </row>
    <row r="82" spans="1:26" ht="31.5" x14ac:dyDescent="0.25">
      <c r="A82" s="32">
        <v>6</v>
      </c>
      <c r="B82" s="32">
        <v>0</v>
      </c>
      <c r="C82" s="32">
        <v>1</v>
      </c>
      <c r="D82" s="32">
        <v>0</v>
      </c>
      <c r="E82" s="32">
        <v>5</v>
      </c>
      <c r="F82" s="32">
        <v>0</v>
      </c>
      <c r="G82" s="32">
        <v>3</v>
      </c>
      <c r="H82" s="32">
        <v>1</v>
      </c>
      <c r="I82" s="32">
        <v>0</v>
      </c>
      <c r="J82" s="32">
        <v>1</v>
      </c>
      <c r="K82" s="32">
        <v>0</v>
      </c>
      <c r="L82" s="32">
        <v>2</v>
      </c>
      <c r="M82" s="32">
        <v>2</v>
      </c>
      <c r="N82" s="32">
        <v>0</v>
      </c>
      <c r="O82" s="32">
        <v>1</v>
      </c>
      <c r="P82" s="32">
        <v>9</v>
      </c>
      <c r="Q82" s="17">
        <v>0</v>
      </c>
      <c r="R82" s="18" t="s">
        <v>84</v>
      </c>
      <c r="S82" s="16" t="s">
        <v>27</v>
      </c>
      <c r="T82" s="45" t="s">
        <v>29</v>
      </c>
      <c r="U82" s="44">
        <v>2244.625</v>
      </c>
      <c r="V82" s="67" t="s">
        <v>29</v>
      </c>
      <c r="W82" s="67" t="s">
        <v>29</v>
      </c>
      <c r="X82" s="67" t="s">
        <v>29</v>
      </c>
      <c r="Y82" s="69">
        <v>2244.625</v>
      </c>
      <c r="Z82" s="16">
        <v>2022</v>
      </c>
    </row>
    <row r="83" spans="1:26" x14ac:dyDescent="0.25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17"/>
      <c r="R83" s="18" t="s">
        <v>54</v>
      </c>
      <c r="S83" s="16" t="s">
        <v>31</v>
      </c>
      <c r="T83" s="23">
        <v>0</v>
      </c>
      <c r="U83" s="23">
        <v>4</v>
      </c>
      <c r="V83" s="56">
        <v>0</v>
      </c>
      <c r="W83" s="56">
        <v>0</v>
      </c>
      <c r="X83" s="56">
        <v>0</v>
      </c>
      <c r="Y83" s="56">
        <v>4</v>
      </c>
      <c r="Z83" s="20">
        <v>2022</v>
      </c>
    </row>
    <row r="84" spans="1:26" ht="31.5" x14ac:dyDescent="0.25">
      <c r="A84" s="32">
        <v>6</v>
      </c>
      <c r="B84" s="32">
        <v>0</v>
      </c>
      <c r="C84" s="32">
        <v>1</v>
      </c>
      <c r="D84" s="32">
        <v>0</v>
      </c>
      <c r="E84" s="32">
        <v>5</v>
      </c>
      <c r="F84" s="32">
        <v>0</v>
      </c>
      <c r="G84" s="32">
        <v>3</v>
      </c>
      <c r="H84" s="32">
        <v>1</v>
      </c>
      <c r="I84" s="32">
        <v>0</v>
      </c>
      <c r="J84" s="32">
        <v>1</v>
      </c>
      <c r="K84" s="32">
        <v>0</v>
      </c>
      <c r="L84" s="32">
        <v>2</v>
      </c>
      <c r="M84" s="32">
        <v>2</v>
      </c>
      <c r="N84" s="32">
        <v>0</v>
      </c>
      <c r="O84" s="32">
        <v>2</v>
      </c>
      <c r="P84" s="32">
        <v>4</v>
      </c>
      <c r="Q84" s="17">
        <v>4</v>
      </c>
      <c r="R84" s="18" t="s">
        <v>105</v>
      </c>
      <c r="S84" s="59" t="s">
        <v>27</v>
      </c>
      <c r="T84" s="23"/>
      <c r="U84" s="23"/>
      <c r="V84" s="57">
        <v>2489.92</v>
      </c>
      <c r="W84" s="58" t="s">
        <v>29</v>
      </c>
      <c r="X84" s="58" t="s">
        <v>29</v>
      </c>
      <c r="Y84" s="57">
        <f>SUM(T84:X84)</f>
        <v>2489.92</v>
      </c>
      <c r="Z84" s="20">
        <v>2023</v>
      </c>
    </row>
    <row r="85" spans="1:26" x14ac:dyDescent="0.25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17"/>
      <c r="R85" s="18" t="s">
        <v>54</v>
      </c>
      <c r="S85" s="59" t="s">
        <v>31</v>
      </c>
      <c r="T85" s="23"/>
      <c r="U85" s="23"/>
      <c r="V85" s="56">
        <v>4</v>
      </c>
      <c r="W85" s="58" t="s">
        <v>29</v>
      </c>
      <c r="X85" s="58" t="s">
        <v>29</v>
      </c>
      <c r="Y85" s="58" t="s">
        <v>29</v>
      </c>
      <c r="Z85" s="20">
        <v>2023</v>
      </c>
    </row>
    <row r="86" spans="1:26" ht="21.75" customHeight="1" x14ac:dyDescent="0.25">
      <c r="A86" s="37">
        <v>6</v>
      </c>
      <c r="B86" s="37">
        <v>1</v>
      </c>
      <c r="C86" s="37">
        <v>9</v>
      </c>
      <c r="D86" s="17">
        <v>0</v>
      </c>
      <c r="E86" s="17">
        <v>4</v>
      </c>
      <c r="F86" s="17">
        <v>1</v>
      </c>
      <c r="G86" s="17">
        <v>2</v>
      </c>
      <c r="H86" s="17">
        <v>1</v>
      </c>
      <c r="I86" s="17">
        <v>0</v>
      </c>
      <c r="J86" s="17">
        <v>2</v>
      </c>
      <c r="K86" s="17">
        <v>0</v>
      </c>
      <c r="L86" s="17">
        <v>0</v>
      </c>
      <c r="M86" s="17">
        <v>0</v>
      </c>
      <c r="N86" s="17">
        <v>0</v>
      </c>
      <c r="O86" s="17">
        <v>0</v>
      </c>
      <c r="P86" s="17">
        <v>0</v>
      </c>
      <c r="Q86" s="17">
        <v>0</v>
      </c>
      <c r="R86" s="18" t="s">
        <v>106</v>
      </c>
      <c r="S86" s="16" t="s">
        <v>27</v>
      </c>
      <c r="T86" s="38" t="s">
        <v>29</v>
      </c>
      <c r="U86" s="19">
        <f>U87</f>
        <v>599.94000000000005</v>
      </c>
      <c r="V86" s="57">
        <f>SUM(V87,V104)</f>
        <v>1261.98</v>
      </c>
      <c r="W86" s="57">
        <f>SUM(W87,W104)</f>
        <v>704.52</v>
      </c>
      <c r="X86" s="57">
        <f>SUM(X87,X104)</f>
        <v>59424.464</v>
      </c>
      <c r="Y86" s="57">
        <f>SUM(T86:X86)</f>
        <v>61990.904000000002</v>
      </c>
      <c r="Z86" s="20">
        <v>2025</v>
      </c>
    </row>
    <row r="87" spans="1:26" ht="31.5" x14ac:dyDescent="0.25">
      <c r="A87" s="17">
        <v>6</v>
      </c>
      <c r="B87" s="17">
        <v>1</v>
      </c>
      <c r="C87" s="17">
        <v>9</v>
      </c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8" t="s">
        <v>86</v>
      </c>
      <c r="S87" s="16" t="s">
        <v>27</v>
      </c>
      <c r="T87" s="38" t="s">
        <v>29</v>
      </c>
      <c r="U87" s="19">
        <f>U90</f>
        <v>599.94000000000005</v>
      </c>
      <c r="V87" s="57">
        <v>1261.98</v>
      </c>
      <c r="W87" s="57">
        <v>704.52</v>
      </c>
      <c r="X87" s="57">
        <v>59424.464</v>
      </c>
      <c r="Y87" s="57">
        <f>SUM(T87:X87)</f>
        <v>61990.904000000002</v>
      </c>
      <c r="Z87" s="20">
        <v>2025</v>
      </c>
    </row>
    <row r="88" spans="1:26" x14ac:dyDescent="0.25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31" t="s">
        <v>87</v>
      </c>
      <c r="S88" s="16" t="s">
        <v>31</v>
      </c>
      <c r="T88" s="23">
        <v>0</v>
      </c>
      <c r="U88" s="23">
        <v>200</v>
      </c>
      <c r="V88" s="56">
        <v>1218</v>
      </c>
      <c r="W88" s="56">
        <v>622</v>
      </c>
      <c r="X88" s="56">
        <v>48829</v>
      </c>
      <c r="Y88" s="56">
        <f>SUM(T88:X88)</f>
        <v>50869</v>
      </c>
      <c r="Z88" s="20">
        <v>2025</v>
      </c>
    </row>
    <row r="89" spans="1:26" ht="31.5" x14ac:dyDescent="0.25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46" t="s">
        <v>88</v>
      </c>
      <c r="S89" s="16" t="s">
        <v>43</v>
      </c>
      <c r="T89" s="23">
        <v>0</v>
      </c>
      <c r="U89" s="23">
        <v>1</v>
      </c>
      <c r="V89" s="56">
        <v>1</v>
      </c>
      <c r="W89" s="56">
        <v>1</v>
      </c>
      <c r="X89" s="56">
        <v>1</v>
      </c>
      <c r="Y89" s="56">
        <v>1</v>
      </c>
      <c r="Z89" s="20">
        <v>2025</v>
      </c>
    </row>
    <row r="90" spans="1:26" ht="47.25" x14ac:dyDescent="0.25">
      <c r="A90" s="17">
        <v>6</v>
      </c>
      <c r="B90" s="17">
        <v>1</v>
      </c>
      <c r="C90" s="17">
        <v>9</v>
      </c>
      <c r="D90" s="17">
        <v>0</v>
      </c>
      <c r="E90" s="17">
        <v>4</v>
      </c>
      <c r="F90" s="17">
        <v>1</v>
      </c>
      <c r="G90" s="17">
        <v>2</v>
      </c>
      <c r="H90" s="17">
        <v>1</v>
      </c>
      <c r="I90" s="17">
        <v>0</v>
      </c>
      <c r="J90" s="17">
        <v>2</v>
      </c>
      <c r="K90" s="17">
        <v>0</v>
      </c>
      <c r="L90" s="17">
        <v>1</v>
      </c>
      <c r="M90" s="17" t="s">
        <v>85</v>
      </c>
      <c r="N90" s="17">
        <v>5</v>
      </c>
      <c r="O90" s="17">
        <v>1</v>
      </c>
      <c r="P90" s="17">
        <v>1</v>
      </c>
      <c r="Q90" s="17">
        <v>0</v>
      </c>
      <c r="R90" s="18" t="s">
        <v>89</v>
      </c>
      <c r="S90" s="16" t="s">
        <v>27</v>
      </c>
      <c r="T90" s="19">
        <v>0</v>
      </c>
      <c r="U90" s="19">
        <v>599.94000000000005</v>
      </c>
      <c r="V90" s="57">
        <v>1261.98</v>
      </c>
      <c r="W90" s="57">
        <v>704.52</v>
      </c>
      <c r="X90" s="57">
        <v>59424.464</v>
      </c>
      <c r="Y90" s="57">
        <f>SUM(T90:X90)</f>
        <v>61990.904000000002</v>
      </c>
      <c r="Z90" s="20">
        <v>2025</v>
      </c>
    </row>
    <row r="91" spans="1:26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31" t="s">
        <v>90</v>
      </c>
      <c r="S91" s="16" t="s">
        <v>36</v>
      </c>
      <c r="T91" s="19">
        <v>0</v>
      </c>
      <c r="U91" s="23">
        <v>100</v>
      </c>
      <c r="V91" s="56">
        <v>100</v>
      </c>
      <c r="W91" s="56">
        <v>100</v>
      </c>
      <c r="X91" s="56">
        <v>100</v>
      </c>
      <c r="Y91" s="56">
        <v>100</v>
      </c>
      <c r="Z91" s="16">
        <v>2025</v>
      </c>
    </row>
    <row r="92" spans="1:26" ht="31.5" x14ac:dyDescent="0.25">
      <c r="A92" s="50">
        <v>6</v>
      </c>
      <c r="B92" s="51">
        <v>1</v>
      </c>
      <c r="C92" s="51">
        <v>9</v>
      </c>
      <c r="D92" s="51">
        <v>0</v>
      </c>
      <c r="E92" s="51">
        <v>4</v>
      </c>
      <c r="F92" s="51">
        <v>0</v>
      </c>
      <c r="G92" s="51">
        <v>5</v>
      </c>
      <c r="H92" s="51">
        <v>1</v>
      </c>
      <c r="I92" s="51">
        <v>0</v>
      </c>
      <c r="J92" s="51">
        <v>3</v>
      </c>
      <c r="K92" s="51">
        <v>0</v>
      </c>
      <c r="L92" s="51">
        <v>0</v>
      </c>
      <c r="M92" s="51">
        <v>0</v>
      </c>
      <c r="N92" s="51">
        <v>0</v>
      </c>
      <c r="O92" s="51">
        <v>0</v>
      </c>
      <c r="P92" s="51">
        <v>0</v>
      </c>
      <c r="Q92" s="51">
        <v>0</v>
      </c>
      <c r="R92" s="52" t="s">
        <v>91</v>
      </c>
      <c r="S92" s="16" t="s">
        <v>27</v>
      </c>
      <c r="T92" s="24" t="s">
        <v>29</v>
      </c>
      <c r="U92" s="24" t="s">
        <v>29</v>
      </c>
      <c r="V92" s="58" t="s">
        <v>29</v>
      </c>
      <c r="W92" s="57">
        <f>W93</f>
        <v>1500</v>
      </c>
      <c r="X92" s="57">
        <f>X93</f>
        <v>2000</v>
      </c>
      <c r="Y92" s="57">
        <f>SUM(T92:X92)</f>
        <v>3500</v>
      </c>
      <c r="Z92" s="20">
        <v>2025</v>
      </c>
    </row>
    <row r="93" spans="1:26" ht="17.25" customHeight="1" x14ac:dyDescent="0.25">
      <c r="A93" s="50">
        <v>6</v>
      </c>
      <c r="B93" s="51">
        <v>1</v>
      </c>
      <c r="C93" s="51">
        <v>9</v>
      </c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2" t="s">
        <v>92</v>
      </c>
      <c r="S93" s="16" t="s">
        <v>27</v>
      </c>
      <c r="T93" s="24" t="s">
        <v>29</v>
      </c>
      <c r="U93" s="24" t="s">
        <v>29</v>
      </c>
      <c r="V93" s="58" t="s">
        <v>29</v>
      </c>
      <c r="W93" s="57">
        <f>W96</f>
        <v>1500</v>
      </c>
      <c r="X93" s="57">
        <f>X96</f>
        <v>2000</v>
      </c>
      <c r="Y93" s="57">
        <f>SUM(T93:X93)</f>
        <v>3500</v>
      </c>
      <c r="Z93" s="20">
        <v>2025</v>
      </c>
    </row>
    <row r="94" spans="1:26" ht="31.5" x14ac:dyDescent="0.25">
      <c r="A94" s="50"/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3" t="s">
        <v>93</v>
      </c>
      <c r="S94" s="16" t="s">
        <v>94</v>
      </c>
      <c r="T94" s="24" t="s">
        <v>29</v>
      </c>
      <c r="U94" s="24" t="s">
        <v>29</v>
      </c>
      <c r="V94" s="58" t="s">
        <v>29</v>
      </c>
      <c r="W94" s="70">
        <v>1.5</v>
      </c>
      <c r="X94" s="70">
        <v>2</v>
      </c>
      <c r="Y94" s="70">
        <f>SUM(T94:X94)</f>
        <v>3.5</v>
      </c>
      <c r="Z94" s="20">
        <v>2025</v>
      </c>
    </row>
    <row r="95" spans="1:26" ht="31.5" x14ac:dyDescent="0.25">
      <c r="A95" s="50"/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4" t="s">
        <v>95</v>
      </c>
      <c r="S95" s="16" t="s">
        <v>43</v>
      </c>
      <c r="T95" s="24"/>
      <c r="U95" s="24"/>
      <c r="V95" s="58"/>
      <c r="W95" s="56">
        <v>1</v>
      </c>
      <c r="X95" s="56">
        <v>1</v>
      </c>
      <c r="Y95" s="56">
        <v>1</v>
      </c>
      <c r="Z95" s="20">
        <v>2025</v>
      </c>
    </row>
    <row r="96" spans="1:26" ht="31.5" x14ac:dyDescent="0.25">
      <c r="A96" s="50">
        <v>6</v>
      </c>
      <c r="B96" s="51">
        <v>1</v>
      </c>
      <c r="C96" s="51">
        <v>9</v>
      </c>
      <c r="D96" s="51">
        <v>0</v>
      </c>
      <c r="E96" s="51">
        <v>4</v>
      </c>
      <c r="F96" s="51">
        <v>0</v>
      </c>
      <c r="G96" s="51">
        <v>5</v>
      </c>
      <c r="H96" s="51">
        <v>1</v>
      </c>
      <c r="I96" s="51">
        <v>0</v>
      </c>
      <c r="J96" s="51">
        <v>3</v>
      </c>
      <c r="K96" s="51">
        <v>0</v>
      </c>
      <c r="L96" s="51">
        <v>1</v>
      </c>
      <c r="M96" s="51" t="s">
        <v>85</v>
      </c>
      <c r="N96" s="51">
        <v>5</v>
      </c>
      <c r="O96" s="51">
        <v>9</v>
      </c>
      <c r="P96" s="51">
        <v>9</v>
      </c>
      <c r="Q96" s="51">
        <v>0</v>
      </c>
      <c r="R96" s="54" t="s">
        <v>96</v>
      </c>
      <c r="S96" s="16" t="s">
        <v>27</v>
      </c>
      <c r="T96" s="24" t="s">
        <v>29</v>
      </c>
      <c r="U96" s="24" t="s">
        <v>29</v>
      </c>
      <c r="V96" s="58" t="s">
        <v>29</v>
      </c>
      <c r="W96" s="57">
        <v>1500</v>
      </c>
      <c r="X96" s="57">
        <v>2000</v>
      </c>
      <c r="Y96" s="57">
        <f>SUM(T96:X96)</f>
        <v>3500</v>
      </c>
      <c r="Z96" s="20">
        <v>2025</v>
      </c>
    </row>
    <row r="97" spans="1:26" x14ac:dyDescent="0.25">
      <c r="A97" s="50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2" t="s">
        <v>103</v>
      </c>
      <c r="S97" s="16" t="s">
        <v>36</v>
      </c>
      <c r="T97" s="23">
        <v>0</v>
      </c>
      <c r="U97" s="23" t="s">
        <v>29</v>
      </c>
      <c r="V97" s="56">
        <v>0</v>
      </c>
      <c r="W97" s="56">
        <v>100</v>
      </c>
      <c r="X97" s="56">
        <v>100</v>
      </c>
      <c r="Y97" s="56">
        <v>100</v>
      </c>
      <c r="Z97" s="16">
        <v>2025</v>
      </c>
    </row>
    <row r="98" spans="1:26" x14ac:dyDescent="0.25">
      <c r="A98" s="29"/>
      <c r="B98" s="29"/>
      <c r="C98" s="29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18" t="s">
        <v>97</v>
      </c>
      <c r="S98" s="16" t="s">
        <v>27</v>
      </c>
      <c r="T98" s="38" t="str">
        <f>T99</f>
        <v>-</v>
      </c>
      <c r="U98" s="24">
        <v>0</v>
      </c>
      <c r="V98" s="56">
        <v>0</v>
      </c>
      <c r="W98" s="56">
        <v>0</v>
      </c>
      <c r="X98" s="56">
        <v>0</v>
      </c>
      <c r="Y98" s="56">
        <f>SUM(T98:X98)</f>
        <v>0</v>
      </c>
      <c r="Z98" s="20">
        <v>2025</v>
      </c>
    </row>
    <row r="99" spans="1:26" x14ac:dyDescent="0.25">
      <c r="A99" s="29"/>
      <c r="B99" s="29"/>
      <c r="C99" s="29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31" t="s">
        <v>104</v>
      </c>
      <c r="S99" s="16" t="s">
        <v>36</v>
      </c>
      <c r="T99" s="38" t="s">
        <v>29</v>
      </c>
      <c r="U99" s="24" t="s">
        <v>29</v>
      </c>
      <c r="V99" s="58" t="s">
        <v>29</v>
      </c>
      <c r="W99" s="58" t="s">
        <v>29</v>
      </c>
      <c r="X99" s="58" t="s">
        <v>29</v>
      </c>
      <c r="Y99" s="58" t="s">
        <v>29</v>
      </c>
      <c r="Z99" s="20">
        <v>2025</v>
      </c>
    </row>
    <row r="100" spans="1:26" ht="31.5" x14ac:dyDescent="0.25">
      <c r="A100" s="29"/>
      <c r="B100" s="29"/>
      <c r="C100" s="29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6" t="s">
        <v>98</v>
      </c>
      <c r="S100" s="16" t="s">
        <v>43</v>
      </c>
      <c r="T100" s="23">
        <v>0</v>
      </c>
      <c r="U100" s="24" t="s">
        <v>29</v>
      </c>
      <c r="V100" s="56">
        <v>1</v>
      </c>
      <c r="W100" s="56">
        <v>1</v>
      </c>
      <c r="X100" s="56">
        <v>1</v>
      </c>
      <c r="Y100" s="56">
        <v>1</v>
      </c>
      <c r="Z100" s="20">
        <v>2025</v>
      </c>
    </row>
    <row r="101" spans="1:26" ht="31.5" x14ac:dyDescent="0.25">
      <c r="A101" s="48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6" t="s">
        <v>99</v>
      </c>
      <c r="S101" s="16" t="s">
        <v>43</v>
      </c>
      <c r="T101" s="23">
        <v>0</v>
      </c>
      <c r="U101" s="24" t="s">
        <v>29</v>
      </c>
      <c r="V101" s="56">
        <v>1</v>
      </c>
      <c r="W101" s="56">
        <v>1</v>
      </c>
      <c r="X101" s="56">
        <v>1</v>
      </c>
      <c r="Y101" s="56">
        <v>1</v>
      </c>
      <c r="Z101" s="20">
        <v>2025</v>
      </c>
    </row>
  </sheetData>
  <mergeCells count="18">
    <mergeCell ref="S2:Z2"/>
    <mergeCell ref="T3:Z3"/>
    <mergeCell ref="A4:Z4"/>
    <mergeCell ref="A5:Z5"/>
    <mergeCell ref="A6:Z6"/>
    <mergeCell ref="A7:Z7"/>
    <mergeCell ref="A8:Z8"/>
    <mergeCell ref="I10:Z10"/>
    <mergeCell ref="I11:Z11"/>
    <mergeCell ref="A12:Q12"/>
    <mergeCell ref="R12:R14"/>
    <mergeCell ref="S12:S14"/>
    <mergeCell ref="T12:X13"/>
    <mergeCell ref="Y12:Z13"/>
    <mergeCell ref="A13:C14"/>
    <mergeCell ref="D13:E14"/>
    <mergeCell ref="F13:G14"/>
    <mergeCell ref="H13:Q14"/>
  </mergeCells>
  <printOptions horizontalCentered="1"/>
  <pageMargins left="0.118055555555556" right="0.118055555555556" top="0.74791666666666701" bottom="0.15763888888888899" header="0.511811023622047" footer="0.511811023622047"/>
  <pageSetup paperSize="9" scale="57" firstPageNumber="34" orientation="landscape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Приложение 1</vt:lpstr>
      <vt:lpstr>'Приложение 1'!Excel_BuiltIn_Print_Area</vt:lpstr>
      <vt:lpstr>'Приложение 1'!Excel_BuiltIn_Print_Titles</vt:lpstr>
      <vt:lpstr>'Приложение 1'!Заголовки_для_печати</vt:lpstr>
      <vt:lpstr>'Приложение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Специалист</dc:creator>
  <dc:description/>
  <cp:lastModifiedBy>Специалист</cp:lastModifiedBy>
  <cp:revision>7</cp:revision>
  <cp:lastPrinted>2023-11-09T09:39:16Z</cp:lastPrinted>
  <dcterms:created xsi:type="dcterms:W3CDTF">2022-07-01T09:58:21Z</dcterms:created>
  <dcterms:modified xsi:type="dcterms:W3CDTF">2024-04-05T06:14:51Z</dcterms:modified>
  <dc:language>ru-RU</dc:language>
</cp:coreProperties>
</file>